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firstSheet="14" activeTab="17"/>
  </bookViews>
  <sheets>
    <sheet name="доходы за январь 2017" sheetId="1" r:id="rId1"/>
    <sheet name="расходы за январь 2017" sheetId="2" r:id="rId2"/>
    <sheet name="доходы за февраль 2017" sheetId="3" r:id="rId3"/>
    <sheet name="расходы за февраль 2017" sheetId="4" r:id="rId4"/>
    <sheet name="доходы за март 2017" sheetId="5" r:id="rId5"/>
    <sheet name="расходы за март 2017" sheetId="6" r:id="rId6"/>
    <sheet name="доходы за апрель 2017" sheetId="7" r:id="rId7"/>
    <sheet name="расходы за апрель 2017" sheetId="8" r:id="rId8"/>
    <sheet name="доходы за май 2017" sheetId="9" r:id="rId9"/>
    <sheet name="расходы за май 2017" sheetId="10" r:id="rId10"/>
    <sheet name="доходы за июнь 2017" sheetId="11" r:id="rId11"/>
    <sheet name="расходы за июнь 2017" sheetId="12" r:id="rId12"/>
    <sheet name="доходы за июль 2017" sheetId="13" r:id="rId13"/>
    <sheet name="расходы за июль 2017" sheetId="14" r:id="rId14"/>
    <sheet name="доходы за август 2017" sheetId="15" r:id="rId15"/>
    <sheet name="расходы за август 2017" sheetId="16" r:id="rId16"/>
    <sheet name="доходы сент" sheetId="17" r:id="rId17"/>
    <sheet name="расходы сент" sheetId="18" r:id="rId18"/>
    <sheet name="доходы окт" sheetId="19" r:id="rId19"/>
    <sheet name="расходы окт" sheetId="20" r:id="rId20"/>
    <sheet name="доходы нояб" sheetId="21" r:id="rId21"/>
    <sheet name="расходы нояб" sheetId="22" r:id="rId22"/>
    <sheet name="дох дек" sheetId="23" r:id="rId23"/>
    <sheet name="расх дек" sheetId="24" r:id="rId24"/>
  </sheets>
  <definedNames/>
  <calcPr fullCalcOnLoad="1"/>
</workbook>
</file>

<file path=xl/sharedStrings.xml><?xml version="1.0" encoding="utf-8"?>
<sst xmlns="http://schemas.openxmlformats.org/spreadsheetml/2006/main" count="1089" uniqueCount="177">
  <si>
    <t>%</t>
  </si>
  <si>
    <t>1. Налоговые доходы</t>
  </si>
  <si>
    <t>Подоходный налог с физических  лиц</t>
  </si>
  <si>
    <t>Налог на совокупный доход</t>
  </si>
  <si>
    <t>Налог на имущество физических лиц</t>
  </si>
  <si>
    <t>Земельный  налог</t>
  </si>
  <si>
    <t>Госпошлина</t>
  </si>
  <si>
    <t>Задолженность и перерасчеты по отмененным налогам</t>
  </si>
  <si>
    <t>-</t>
  </si>
  <si>
    <t>2. Неналоговые  доходы</t>
  </si>
  <si>
    <t>Доходы от использования имущества</t>
  </si>
  <si>
    <t>Платежи при пользовании природными ресурсами</t>
  </si>
  <si>
    <t>Штрафы,  санкции</t>
  </si>
  <si>
    <t>Прочие неналоговые доходы</t>
  </si>
  <si>
    <t>Итого налоговых и неналоговых доходов</t>
  </si>
  <si>
    <t>Всего доходов</t>
  </si>
  <si>
    <t>Исполнение доходной части</t>
  </si>
  <si>
    <t>бюджета Алькеевского муниципального района</t>
  </si>
  <si>
    <t>1. Общегосударственные  расходы</t>
  </si>
  <si>
    <t>- законодательная  власть</t>
  </si>
  <si>
    <t>- исполнительные  органы</t>
  </si>
  <si>
    <t>- другие общегосударственные вопросы</t>
  </si>
  <si>
    <t>2. Национальная  оборона</t>
  </si>
  <si>
    <t>4. Национальная  экономика</t>
  </si>
  <si>
    <t>5. Жилищно-коммунальное хозяйство</t>
  </si>
  <si>
    <t>- жилищное хозяйство</t>
  </si>
  <si>
    <t>- коммунальное  хозяйство</t>
  </si>
  <si>
    <t>- благоустройство</t>
  </si>
  <si>
    <t>- дошкольное  образование</t>
  </si>
  <si>
    <t>- общее  образование</t>
  </si>
  <si>
    <t>- молодежная политика и оздоровление детей</t>
  </si>
  <si>
    <t>- другие вопросы в области образования</t>
  </si>
  <si>
    <t>- культура</t>
  </si>
  <si>
    <t>- кинематография</t>
  </si>
  <si>
    <t>- соцобеспечение населения</t>
  </si>
  <si>
    <t>- жилье молодым семьям</t>
  </si>
  <si>
    <t>Расходная часть бюджета</t>
  </si>
  <si>
    <t>Алькеевского муниципального района</t>
  </si>
  <si>
    <t>Всего  расходов:</t>
  </si>
  <si>
    <t xml:space="preserve"> главы района</t>
  </si>
  <si>
    <t>Председатель Финансово-бюджетной палаты</t>
  </si>
  <si>
    <t>Алькеевского муниципального района:</t>
  </si>
  <si>
    <t>И. И. Габидуллин</t>
  </si>
  <si>
    <t>финансово-бюджетная палата, контрольно счетная палата</t>
  </si>
  <si>
    <t>Доходы от продажи имущества и зем.участков</t>
  </si>
  <si>
    <t xml:space="preserve"> - пенсионние обеспечение</t>
  </si>
  <si>
    <t>3. Правоохранительная  деятельность и национальная безопастность</t>
  </si>
  <si>
    <t>обеспечение пожарной безопасности</t>
  </si>
  <si>
    <t>7. Образование</t>
  </si>
  <si>
    <t>8. Культура и кинематография</t>
  </si>
  <si>
    <t>10. Социальная  политика</t>
  </si>
  <si>
    <t>6.Природоохранные мероприятия</t>
  </si>
  <si>
    <t>судебная система</t>
  </si>
  <si>
    <t>другие вопросы в области культуры</t>
  </si>
  <si>
    <t>спорт</t>
  </si>
  <si>
    <t>3. Безвозмездные  поступления</t>
  </si>
  <si>
    <t>4. Возврат в МФ неиспользованных в 2008 году субвенций</t>
  </si>
  <si>
    <t>- повышение квалификации</t>
  </si>
  <si>
    <t>другие вопросы в области национальной экономики</t>
  </si>
  <si>
    <t>ЕДДС</t>
  </si>
  <si>
    <t>резервный фонд</t>
  </si>
  <si>
    <t>природоохранные мероприятия</t>
  </si>
  <si>
    <t>Доходы от оказания платных услуг (работ) и компенсации затрат государства</t>
  </si>
  <si>
    <t>содержание скотомогильников и биотермических ям</t>
  </si>
  <si>
    <t>11. Физическая культура и спорт</t>
  </si>
  <si>
    <t xml:space="preserve">9. Здравоохранение  </t>
  </si>
  <si>
    <t>санитарно-эпидемиологическое благополучие</t>
  </si>
  <si>
    <t>Акцизы</t>
  </si>
  <si>
    <t>Дорожное хозяйство</t>
  </si>
  <si>
    <t>Сельское хозяйство и рыболовство</t>
  </si>
  <si>
    <t>Годовой уточн. план   на 01.11.   2015 г.</t>
  </si>
  <si>
    <t>Годовой уточн. план   на 01.11.2015 г.</t>
  </si>
  <si>
    <t>Исполнение на 01.11.  2015 г.</t>
  </si>
  <si>
    <t>Годовой уточн. план   на 01.12.   2015 г.</t>
  </si>
  <si>
    <t>Годовой уточн. план   на 01.12.2015 г.</t>
  </si>
  <si>
    <t>Исполнение на 01.12.  2015 г.</t>
  </si>
  <si>
    <t>Обеспечение проведения выборов</t>
  </si>
  <si>
    <t>Строительство дома участкового</t>
  </si>
  <si>
    <t>Строительство дома участк.</t>
  </si>
  <si>
    <t>4. Возврат в МФ неиспользованных в 2014 году субвенций</t>
  </si>
  <si>
    <t>Уточн. год. план   2015 г.</t>
  </si>
  <si>
    <t>Исполнение 2015г.</t>
  </si>
  <si>
    <t>Годовой уточн. план   на 01.02.   2016 г.</t>
  </si>
  <si>
    <t>Исполнение на 01.02.  2016 г.</t>
  </si>
  <si>
    <t>Содержание дорог</t>
  </si>
  <si>
    <t>Годовой уточн. план   на 01.03.   2016 г.</t>
  </si>
  <si>
    <t>Исполнение на 01.03.  2016 г.</t>
  </si>
  <si>
    <t>содержание ОПОП</t>
  </si>
  <si>
    <t>4. Возврат в МФ неиспользованных в 2015 году субвенций</t>
  </si>
  <si>
    <t>Годовой уточн. план   на 01.04.   2016 г.</t>
  </si>
  <si>
    <t>Исполнение на 01.04.  2016 г.</t>
  </si>
  <si>
    <t>Годовой уточн. план   на 01.05.   2016 г.</t>
  </si>
  <si>
    <t>Исполнение на 01.05.  2016 г.</t>
  </si>
  <si>
    <t>Годовой уточн. план   на 01.06.   2016 г.</t>
  </si>
  <si>
    <t>Исполнение на 01.06.  2016 г.</t>
  </si>
  <si>
    <t>Годовой уточн. план   на 01.07.   2016 г.</t>
  </si>
  <si>
    <t>Исполнение на 01.07.  2016 г.</t>
  </si>
  <si>
    <t>Годовой уточн. план   на 01.08.   2016 г.</t>
  </si>
  <si>
    <t>Годовой уточн. план   на 01.08.2016 г.</t>
  </si>
  <si>
    <t>Исполнение на 01.08.  2016 г.</t>
  </si>
  <si>
    <t>Годовой уточн. план   на 01.09.   2016 г.</t>
  </si>
  <si>
    <t>Годовой уточн. план   на 01.09.2016 г.</t>
  </si>
  <si>
    <t>Исполнение на 01.09.  2016 г.</t>
  </si>
  <si>
    <t>Возврат остатков с АУ,БУ</t>
  </si>
  <si>
    <t>Годовой уточн. план   на 01.10.   2016 г.</t>
  </si>
  <si>
    <t>Годовой уточн. план   на 01.10.2016 г.</t>
  </si>
  <si>
    <t>Исполнение на 01.10.  2016 г.</t>
  </si>
  <si>
    <t>Водное хозяйство</t>
  </si>
  <si>
    <t>на 01.11.2016 г.</t>
  </si>
  <si>
    <t>Исполнение на 01.11  2015 г.</t>
  </si>
  <si>
    <t>Годовой уточн. план   на 01.11.   2016 г.</t>
  </si>
  <si>
    <t>Исполнение на 01.11. 2016 г.</t>
  </si>
  <si>
    <t>Годовой уточн. план   на 01.11.2016 г.</t>
  </si>
  <si>
    <t>Исполнение на 01.11.  2016 г.</t>
  </si>
  <si>
    <t>на 01.12.2016 г.</t>
  </si>
  <si>
    <t>Исполнение на 01.12  2015 г.</t>
  </si>
  <si>
    <t>Годовой уточн. план   на 01.12.   2016 г.</t>
  </si>
  <si>
    <t>Исполнение на 01.12. 2016 г.</t>
  </si>
  <si>
    <t>Годовой уточн. план   на 01.12.2016 г.</t>
  </si>
  <si>
    <t>Исполнение на 01.12.  2016 г.</t>
  </si>
  <si>
    <t>Содержание ОПОП</t>
  </si>
  <si>
    <t>на 01.01.2017 г.</t>
  </si>
  <si>
    <t>Утверж бюдж 2016 г.</t>
  </si>
  <si>
    <t>Уточн. год. план   на 2016 г.</t>
  </si>
  <si>
    <t>Исполнение  2016 г.</t>
  </si>
  <si>
    <t>Утверж бюдж 2016 г</t>
  </si>
  <si>
    <t>Исполнение   2016 г.</t>
  </si>
  <si>
    <t>на 01.02.2017 г.</t>
  </si>
  <si>
    <t>Уточн. год. план   2016 г.</t>
  </si>
  <si>
    <t>Исполнение 2016г.</t>
  </si>
  <si>
    <t>Годовой уточн. план   на 01.02.   2017 г.</t>
  </si>
  <si>
    <t>Исполнение на 01.02. 2017 г.</t>
  </si>
  <si>
    <t>Исполнение на 01.02.  2017 г.</t>
  </si>
  <si>
    <t>4. Возврат в МФ неиспользованных в 2016 году субвенций</t>
  </si>
  <si>
    <t>12. Отрицательные трансферты</t>
  </si>
  <si>
    <t>на 01.03.2017 г.</t>
  </si>
  <si>
    <t>Годовой уточн. план   на 01.03.   2017 г.</t>
  </si>
  <si>
    <t>Исполнение на 01.03. 2017 г.</t>
  </si>
  <si>
    <t>Исполнение на 01.03.  2017 г.</t>
  </si>
  <si>
    <t>на 01.04.2017 г.</t>
  </si>
  <si>
    <t>Годовой уточн. план   на 01.04.   2017 г.</t>
  </si>
  <si>
    <t>Исполнение на 01.04. 2017 г.</t>
  </si>
  <si>
    <t>Исполнение на 01.04.  2017 г.</t>
  </si>
  <si>
    <t>на 01.05.2017 г.</t>
  </si>
  <si>
    <t>Годовой уточн. план   на 01.05.   2017 г.</t>
  </si>
  <si>
    <t>Исполнение на 01.05. 2017 г.</t>
  </si>
  <si>
    <t>4. Возврат в МФ неиспользованных в 2017 году субвенций</t>
  </si>
  <si>
    <t>Исполнение на 01.05.  2017 г.</t>
  </si>
  <si>
    <t>Строительство и содержание дома участкового</t>
  </si>
  <si>
    <t>на 01.06.2017 г.</t>
  </si>
  <si>
    <t>Годовой уточн. план   на 01.06.   2017 г.</t>
  </si>
  <si>
    <t>Исполнение на 01.06. 2017 г.</t>
  </si>
  <si>
    <t>Исполнение на 01.06.  2017 г.</t>
  </si>
  <si>
    <t>на 01.07.2017 г.</t>
  </si>
  <si>
    <t>Исполнение на 01.07  2016 г.</t>
  </si>
  <si>
    <t>Годовой уточн. план   на 01.07.   2017 г.</t>
  </si>
  <si>
    <t>Исполнение на 01.07. 2017 г.</t>
  </si>
  <si>
    <t>Исполнение на 01.07.  2017 г.</t>
  </si>
  <si>
    <t>на 01.08.2017 г.</t>
  </si>
  <si>
    <t>Исполнение на 01.08  2016 г.</t>
  </si>
  <si>
    <t>Годовой уточн. план   на 01.08.   2017 г.</t>
  </si>
  <si>
    <t>Исполнение на 01.08. 2017 г.</t>
  </si>
  <si>
    <t>Годовой уточн. план   на 01.08.2017 г.</t>
  </si>
  <si>
    <t>Исполнение на 01.08.  2017 г.</t>
  </si>
  <si>
    <t>на 01.09.2017 г.</t>
  </si>
  <si>
    <t>Исполнение на 01.09  2016 г.</t>
  </si>
  <si>
    <t>Исполнение 2016 г.</t>
  </si>
  <si>
    <t>Годовой уточн. план   на 01.09.   2017 г.</t>
  </si>
  <si>
    <t>Исполнение на 01.09. 2017 г.</t>
  </si>
  <si>
    <t>Годовой уточн. план   на 01.09.2017 г.</t>
  </si>
  <si>
    <t>Исполнение на 01.09.  2017 г.</t>
  </si>
  <si>
    <t>на 01.10.2017 г.</t>
  </si>
  <si>
    <t>Исполнение на 01.10  2016 г.</t>
  </si>
  <si>
    <t>Годовой уточн. план   на 01.10.   2017 г.</t>
  </si>
  <si>
    <t>Исполнение на 01.10. 2017 г.</t>
  </si>
  <si>
    <t>Годовой уточн. план   на 01.10.2017 г.</t>
  </si>
  <si>
    <t>Исполнение на 01.10.  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</si>
</sst>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justify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2" fillId="0" borderId="17" xfId="0" applyNumberFormat="1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4" fillId="0" borderId="17" xfId="0" applyFont="1" applyBorder="1" applyAlignment="1" applyProtection="1">
      <alignment horizontal="justify" vertical="top" wrapText="1"/>
      <protection locked="0"/>
    </xf>
    <xf numFmtId="0" fontId="2" fillId="0" borderId="18" xfId="0" applyFont="1" applyBorder="1" applyAlignment="1" applyProtection="1">
      <alignment horizontal="justify" vertical="top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justify" vertical="top" wrapText="1"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168" fontId="4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" fillId="24" borderId="25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 locked="0"/>
    </xf>
    <xf numFmtId="168" fontId="4" fillId="0" borderId="35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168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8">
      <selection activeCell="D16" sqref="D16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5" t="s">
        <v>16</v>
      </c>
      <c r="B2" s="85"/>
      <c r="C2" s="85"/>
      <c r="D2" s="85"/>
      <c r="E2" s="85"/>
      <c r="F2" s="85"/>
      <c r="G2" s="85"/>
      <c r="H2" s="85"/>
    </row>
    <row r="3" spans="1:8" ht="18.75">
      <c r="A3" s="85" t="s">
        <v>17</v>
      </c>
      <c r="B3" s="85"/>
      <c r="C3" s="85"/>
      <c r="D3" s="85"/>
      <c r="E3" s="85"/>
      <c r="F3" s="85"/>
      <c r="G3" s="85"/>
      <c r="H3" s="85"/>
    </row>
    <row r="4" spans="1:8" ht="18.75">
      <c r="A4" s="85" t="s">
        <v>127</v>
      </c>
      <c r="B4" s="85"/>
      <c r="C4" s="85"/>
      <c r="D4" s="85"/>
      <c r="E4" s="85"/>
      <c r="F4" s="85"/>
      <c r="G4" s="85"/>
      <c r="H4" s="85"/>
    </row>
    <row r="5" ht="13.5" thickBot="1"/>
    <row r="6" spans="1:8" ht="65.25" customHeight="1" thickBot="1" thickTop="1">
      <c r="A6" s="5"/>
      <c r="B6" s="59" t="s">
        <v>82</v>
      </c>
      <c r="C6" s="60" t="s">
        <v>83</v>
      </c>
      <c r="D6" s="47" t="s">
        <v>128</v>
      </c>
      <c r="E6" s="48" t="s">
        <v>129</v>
      </c>
      <c r="F6" s="54" t="s">
        <v>130</v>
      </c>
      <c r="G6" s="56" t="s">
        <v>131</v>
      </c>
      <c r="H6" s="9" t="s">
        <v>0</v>
      </c>
    </row>
    <row r="7" spans="1:8" ht="16.5" thickTop="1">
      <c r="A7" s="14" t="s">
        <v>1</v>
      </c>
      <c r="B7" s="22">
        <f aca="true" t="shared" si="0" ref="B7:G7">B8+B9+B10+B11+B12+B13</f>
        <v>154390</v>
      </c>
      <c r="C7" s="22">
        <f t="shared" si="0"/>
        <v>5622</v>
      </c>
      <c r="D7" s="22">
        <f t="shared" si="0"/>
        <v>156938</v>
      </c>
      <c r="E7" s="22">
        <f t="shared" si="0"/>
        <v>173239</v>
      </c>
      <c r="F7" s="22">
        <f t="shared" si="0"/>
        <v>161787</v>
      </c>
      <c r="G7" s="22">
        <f t="shared" si="0"/>
        <v>6895</v>
      </c>
      <c r="H7" s="23">
        <f aca="true" t="shared" si="1" ref="H7:H13">ROUND(G7/F7*100,1)</f>
        <v>4.3</v>
      </c>
    </row>
    <row r="8" spans="1:8" ht="31.5">
      <c r="A8" s="15" t="s">
        <v>2</v>
      </c>
      <c r="B8" s="57">
        <v>120000</v>
      </c>
      <c r="C8" s="58">
        <v>3075</v>
      </c>
      <c r="D8" s="57">
        <v>120129</v>
      </c>
      <c r="E8" s="58">
        <v>126002</v>
      </c>
      <c r="F8" s="57">
        <v>123500</v>
      </c>
      <c r="G8" s="58">
        <v>4004</v>
      </c>
      <c r="H8" s="26">
        <f>ROUND(G8/F8*100,1)</f>
        <v>3.2</v>
      </c>
    </row>
    <row r="9" spans="1:8" ht="15.75">
      <c r="A9" s="15" t="s">
        <v>67</v>
      </c>
      <c r="B9" s="57">
        <v>15939</v>
      </c>
      <c r="C9" s="58">
        <v>1545</v>
      </c>
      <c r="D9" s="57">
        <v>15939</v>
      </c>
      <c r="E9" s="58">
        <v>25901</v>
      </c>
      <c r="F9" s="57">
        <v>17700</v>
      </c>
      <c r="G9" s="58">
        <v>1646</v>
      </c>
      <c r="H9" s="26">
        <f>ROUND(G9/F9*100,1)</f>
        <v>9.3</v>
      </c>
    </row>
    <row r="10" spans="1:8" ht="31.5">
      <c r="A10" s="15" t="s">
        <v>3</v>
      </c>
      <c r="B10" s="57">
        <v>5349</v>
      </c>
      <c r="C10" s="58">
        <v>867</v>
      </c>
      <c r="D10" s="57">
        <v>5796</v>
      </c>
      <c r="E10" s="58">
        <v>5996</v>
      </c>
      <c r="F10" s="57">
        <v>5774</v>
      </c>
      <c r="G10" s="58">
        <v>961</v>
      </c>
      <c r="H10" s="26">
        <f t="shared" si="1"/>
        <v>16.6</v>
      </c>
    </row>
    <row r="11" spans="1:8" ht="31.5">
      <c r="A11" s="15" t="s">
        <v>4</v>
      </c>
      <c r="B11" s="57">
        <v>1807</v>
      </c>
      <c r="C11" s="58">
        <v>7</v>
      </c>
      <c r="D11" s="57">
        <v>1932</v>
      </c>
      <c r="E11" s="58">
        <v>2006</v>
      </c>
      <c r="F11" s="57">
        <v>2070</v>
      </c>
      <c r="G11" s="58">
        <v>32</v>
      </c>
      <c r="H11" s="26">
        <f t="shared" si="1"/>
        <v>1.5</v>
      </c>
    </row>
    <row r="12" spans="1:8" ht="15.75">
      <c r="A12" s="15" t="s">
        <v>5</v>
      </c>
      <c r="B12" s="57">
        <v>10687</v>
      </c>
      <c r="C12" s="58">
        <v>68</v>
      </c>
      <c r="D12" s="57">
        <v>12278</v>
      </c>
      <c r="E12" s="58">
        <v>12280</v>
      </c>
      <c r="F12" s="57">
        <v>11800</v>
      </c>
      <c r="G12" s="58">
        <v>194</v>
      </c>
      <c r="H12" s="26">
        <f t="shared" si="1"/>
        <v>1.6</v>
      </c>
    </row>
    <row r="13" spans="1:8" ht="15.75">
      <c r="A13" s="15" t="s">
        <v>6</v>
      </c>
      <c r="B13" s="57">
        <v>608</v>
      </c>
      <c r="C13" s="58">
        <v>60</v>
      </c>
      <c r="D13" s="57">
        <v>864</v>
      </c>
      <c r="E13" s="58">
        <v>1054</v>
      </c>
      <c r="F13" s="57">
        <v>943</v>
      </c>
      <c r="G13" s="58">
        <v>58</v>
      </c>
      <c r="H13" s="26">
        <f t="shared" si="1"/>
        <v>6.2</v>
      </c>
    </row>
    <row r="14" spans="1:8" ht="31.5">
      <c r="A14" s="16" t="s">
        <v>9</v>
      </c>
      <c r="B14" s="25">
        <f>B15+B16+B17+B18+B19</f>
        <v>3714</v>
      </c>
      <c r="C14" s="25">
        <f>C15+C16+C17+C18+C19+C20</f>
        <v>453</v>
      </c>
      <c r="D14" s="25">
        <f>D15+D16+D17+D18+D19+D20</f>
        <v>16283</v>
      </c>
      <c r="E14" s="25">
        <f>E15+E16+E17+E18+E19+E20</f>
        <v>17249</v>
      </c>
      <c r="F14" s="25">
        <f>F15+F16+F17+F18+F19</f>
        <v>3974</v>
      </c>
      <c r="G14" s="25">
        <f>G15+G16+G17+G18+G19+G20</f>
        <v>287</v>
      </c>
      <c r="H14" s="26">
        <f>ROUND(G14/F14*100,1)</f>
        <v>7.2</v>
      </c>
    </row>
    <row r="15" spans="1:8" ht="47.25" customHeight="1">
      <c r="A15" s="17" t="s">
        <v>10</v>
      </c>
      <c r="B15" s="24">
        <v>2296</v>
      </c>
      <c r="C15" s="7">
        <v>91</v>
      </c>
      <c r="D15" s="24">
        <v>2689</v>
      </c>
      <c r="E15" s="7">
        <v>2873</v>
      </c>
      <c r="F15" s="24">
        <v>2487</v>
      </c>
      <c r="G15" s="7">
        <v>89</v>
      </c>
      <c r="H15" s="26">
        <f>ROUND(G15/F15*100,1)</f>
        <v>3.6</v>
      </c>
    </row>
    <row r="16" spans="1:8" ht="48" customHeight="1">
      <c r="A16" s="15" t="s">
        <v>11</v>
      </c>
      <c r="B16" s="57">
        <v>227</v>
      </c>
      <c r="C16" s="58">
        <v>71</v>
      </c>
      <c r="D16" s="57">
        <v>385</v>
      </c>
      <c r="E16" s="58">
        <v>503</v>
      </c>
      <c r="F16" s="57">
        <v>489</v>
      </c>
      <c r="G16" s="58">
        <v>2</v>
      </c>
      <c r="H16" s="26">
        <f>ROUND(G16/F16*100,1)</f>
        <v>0.4</v>
      </c>
    </row>
    <row r="17" spans="1:8" ht="47.25">
      <c r="A17" s="15" t="s">
        <v>44</v>
      </c>
      <c r="B17" s="57">
        <v>191</v>
      </c>
      <c r="C17" s="58">
        <v>8</v>
      </c>
      <c r="D17" s="57">
        <v>760</v>
      </c>
      <c r="E17" s="58">
        <v>797</v>
      </c>
      <c r="F17" s="57">
        <v>138</v>
      </c>
      <c r="G17" s="58">
        <v>162</v>
      </c>
      <c r="H17" s="26">
        <f>ROUND(G17/F17*100,1)</f>
        <v>117.4</v>
      </c>
    </row>
    <row r="18" spans="1:8" ht="15.75">
      <c r="A18" s="15" t="s">
        <v>12</v>
      </c>
      <c r="B18" s="57">
        <v>1000</v>
      </c>
      <c r="C18" s="58">
        <v>16</v>
      </c>
      <c r="D18" s="57">
        <v>1088</v>
      </c>
      <c r="E18" s="58">
        <v>1262</v>
      </c>
      <c r="F18" s="57">
        <v>860</v>
      </c>
      <c r="G18" s="58">
        <v>34</v>
      </c>
      <c r="H18" s="26">
        <f>ROUND(G18/F18*100,1)</f>
        <v>4</v>
      </c>
    </row>
    <row r="19" spans="1:8" ht="63">
      <c r="A19" s="15" t="s">
        <v>62</v>
      </c>
      <c r="B19" s="57">
        <v>0</v>
      </c>
      <c r="C19" s="58">
        <v>0</v>
      </c>
      <c r="D19" s="57">
        <v>6295</v>
      </c>
      <c r="E19" s="58">
        <v>6708</v>
      </c>
      <c r="F19" s="57">
        <v>0</v>
      </c>
      <c r="G19" s="58">
        <v>0</v>
      </c>
      <c r="H19" s="26">
        <v>0</v>
      </c>
    </row>
    <row r="20" spans="1:8" ht="31.5">
      <c r="A20" s="15" t="s">
        <v>13</v>
      </c>
      <c r="B20" s="24">
        <v>0</v>
      </c>
      <c r="C20" s="7">
        <v>267</v>
      </c>
      <c r="D20" s="24">
        <v>5066</v>
      </c>
      <c r="E20" s="7">
        <v>5106</v>
      </c>
      <c r="F20" s="24">
        <v>0</v>
      </c>
      <c r="G20" s="7">
        <v>0</v>
      </c>
      <c r="H20" s="28">
        <v>0</v>
      </c>
    </row>
    <row r="21" spans="1:8" ht="31.5">
      <c r="A21" s="16" t="s">
        <v>14</v>
      </c>
      <c r="B21" s="32">
        <f aca="true" t="shared" si="2" ref="B21:G21">B14+B7</f>
        <v>158104</v>
      </c>
      <c r="C21" s="32">
        <f t="shared" si="2"/>
        <v>6075</v>
      </c>
      <c r="D21" s="32">
        <f t="shared" si="2"/>
        <v>173221</v>
      </c>
      <c r="E21" s="32">
        <f t="shared" si="2"/>
        <v>190488</v>
      </c>
      <c r="F21" s="32">
        <f t="shared" si="2"/>
        <v>165761</v>
      </c>
      <c r="G21" s="32">
        <f t="shared" si="2"/>
        <v>7182</v>
      </c>
      <c r="H21" s="26">
        <f>ROUND(G21/F21*100,1)</f>
        <v>4.3</v>
      </c>
    </row>
    <row r="22" spans="1:8" ht="31.5">
      <c r="A22" s="18" t="s">
        <v>55</v>
      </c>
      <c r="B22" s="29">
        <v>371361</v>
      </c>
      <c r="C22" s="52">
        <v>35289</v>
      </c>
      <c r="D22" s="29">
        <v>406427</v>
      </c>
      <c r="E22" s="52">
        <v>406337</v>
      </c>
      <c r="F22" s="29">
        <v>396491</v>
      </c>
      <c r="G22" s="52">
        <v>42286</v>
      </c>
      <c r="H22" s="33">
        <f>ROUND(G22/F22*100,1)</f>
        <v>10.7</v>
      </c>
    </row>
    <row r="23" spans="1:8" ht="31.5">
      <c r="A23" s="18" t="s">
        <v>103</v>
      </c>
      <c r="B23" s="29">
        <v>0</v>
      </c>
      <c r="C23" s="52">
        <v>0</v>
      </c>
      <c r="D23" s="66">
        <v>66</v>
      </c>
      <c r="E23" s="66">
        <v>66</v>
      </c>
      <c r="F23" s="29">
        <v>0</v>
      </c>
      <c r="G23" s="52">
        <v>0</v>
      </c>
      <c r="H23" s="33">
        <v>0</v>
      </c>
    </row>
    <row r="24" spans="1:8" ht="48" thickBot="1">
      <c r="A24" s="16" t="s">
        <v>133</v>
      </c>
      <c r="B24" s="27">
        <v>0</v>
      </c>
      <c r="C24" s="8">
        <v>-76</v>
      </c>
      <c r="D24" s="27">
        <v>-76</v>
      </c>
      <c r="E24" s="8">
        <v>-386</v>
      </c>
      <c r="F24" s="27">
        <v>0</v>
      </c>
      <c r="G24" s="8">
        <v>-368</v>
      </c>
      <c r="H24" s="28">
        <v>0</v>
      </c>
    </row>
    <row r="25" spans="1:8" ht="28.5" customHeight="1" thickBot="1" thickTop="1">
      <c r="A25" s="6" t="s">
        <v>15</v>
      </c>
      <c r="B25" s="30">
        <f>B21+B22</f>
        <v>529465</v>
      </c>
      <c r="C25" s="30">
        <f>C21+C22+C24</f>
        <v>41288</v>
      </c>
      <c r="D25" s="30">
        <f>D21+D22+D24+D23</f>
        <v>579638</v>
      </c>
      <c r="E25" s="30">
        <f>E21+E22+E23+E24</f>
        <v>596505</v>
      </c>
      <c r="F25" s="30">
        <f>F21+F22</f>
        <v>562252</v>
      </c>
      <c r="G25" s="30">
        <f>G21+G22+G24</f>
        <v>49100</v>
      </c>
      <c r="H25" s="19">
        <f>ROUND(G25/F25*100,1)</f>
        <v>8.7</v>
      </c>
    </row>
    <row r="26" spans="1:8" ht="16.5" thickTop="1">
      <c r="A26" s="45" t="s">
        <v>40</v>
      </c>
      <c r="B26" s="45"/>
      <c r="C26" s="45"/>
      <c r="D26" s="45"/>
      <c r="E26" s="45"/>
      <c r="F26" s="45"/>
      <c r="G26" s="45"/>
      <c r="H26" s="4"/>
    </row>
    <row r="27" spans="1:8" ht="15.75">
      <c r="A27" s="45" t="s">
        <v>41</v>
      </c>
      <c r="B27" s="45"/>
      <c r="C27" s="45"/>
      <c r="D27" s="45"/>
      <c r="E27" s="45"/>
      <c r="F27" s="45" t="s">
        <v>42</v>
      </c>
      <c r="G27" s="45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4">
      <selection activeCell="F7" sqref="F7:F51"/>
    </sheetView>
  </sheetViews>
  <sheetFormatPr defaultColWidth="9.00390625" defaultRowHeight="12.75"/>
  <cols>
    <col min="1" max="1" width="30.00390625" style="4" customWidth="1"/>
    <col min="2" max="5" width="9.125" style="4" customWidth="1"/>
    <col min="6" max="6" width="10.375" style="4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" customHeight="1" thickBot="1">
      <c r="A4" s="86" t="s">
        <v>149</v>
      </c>
      <c r="B4" s="86"/>
      <c r="C4" s="86"/>
      <c r="D4" s="86"/>
      <c r="E4" s="86"/>
      <c r="F4" s="86"/>
      <c r="G4" s="86"/>
      <c r="H4" s="86"/>
    </row>
    <row r="5" ht="2.25" customHeight="1" hidden="1" thickBot="1"/>
    <row r="6" spans="1:9" ht="65.25" thickBot="1" thickTop="1">
      <c r="A6" s="35"/>
      <c r="B6" s="54" t="s">
        <v>93</v>
      </c>
      <c r="C6" s="55" t="s">
        <v>94</v>
      </c>
      <c r="D6" s="10" t="s">
        <v>128</v>
      </c>
      <c r="E6" s="31" t="s">
        <v>129</v>
      </c>
      <c r="F6" s="54" t="s">
        <v>150</v>
      </c>
      <c r="G6" s="56" t="s">
        <v>152</v>
      </c>
      <c r="H6" s="9" t="s">
        <v>0</v>
      </c>
      <c r="I6" s="34"/>
    </row>
    <row r="7" spans="1:9" ht="29.25" thickTop="1">
      <c r="A7" s="36" t="s">
        <v>18</v>
      </c>
      <c r="B7" s="50">
        <f>B8+B9+B10+B12+B15+B13+B14+B11</f>
        <v>64118</v>
      </c>
      <c r="C7" s="50">
        <f>C8+C9+C10+C12+C15+C13+C14+C11</f>
        <v>31517</v>
      </c>
      <c r="D7" s="50">
        <f>D8+D9+D10+D11+D12+D13+D14+D15</f>
        <v>82378</v>
      </c>
      <c r="E7" s="50">
        <f>E8+E9+E10+E11+E12+E13+E14+E15</f>
        <v>81335</v>
      </c>
      <c r="F7" s="50">
        <f>F8+F9+F10+F12+F15+F13+F14+F11</f>
        <v>64752</v>
      </c>
      <c r="G7" s="50">
        <f>G8+G9+G10+G12+G15+G13+G14+G11</f>
        <v>32102</v>
      </c>
      <c r="H7" s="63">
        <f>G7/F7*100</f>
        <v>49.57684704719546</v>
      </c>
      <c r="I7" s="34"/>
    </row>
    <row r="8" spans="1:9" ht="15">
      <c r="A8" s="37" t="s">
        <v>39</v>
      </c>
      <c r="B8" s="24">
        <v>11212</v>
      </c>
      <c r="C8" s="7">
        <v>4914</v>
      </c>
      <c r="D8" s="46">
        <v>15031</v>
      </c>
      <c r="E8" s="7">
        <v>14811</v>
      </c>
      <c r="F8" s="24">
        <v>11297</v>
      </c>
      <c r="G8" s="7">
        <v>4716</v>
      </c>
      <c r="H8" s="63">
        <f>G8/F8*100</f>
        <v>41.745596175975926</v>
      </c>
      <c r="I8" s="34"/>
    </row>
    <row r="9" spans="1:9" ht="15">
      <c r="A9" s="38" t="s">
        <v>19</v>
      </c>
      <c r="B9" s="24">
        <v>7807</v>
      </c>
      <c r="C9" s="7">
        <v>4674</v>
      </c>
      <c r="D9" s="46">
        <v>11051</v>
      </c>
      <c r="E9" s="7">
        <v>11000</v>
      </c>
      <c r="F9" s="24">
        <v>7806</v>
      </c>
      <c r="G9" s="7">
        <v>4761</v>
      </c>
      <c r="H9" s="63">
        <f>G9/F9*100</f>
        <v>60.99154496541123</v>
      </c>
      <c r="I9" s="34"/>
    </row>
    <row r="10" spans="1:9" ht="15">
      <c r="A10" s="38" t="s">
        <v>20</v>
      </c>
      <c r="B10" s="24">
        <v>26413</v>
      </c>
      <c r="C10" s="7">
        <v>13264</v>
      </c>
      <c r="D10" s="46">
        <v>35328</v>
      </c>
      <c r="E10" s="7">
        <v>34785</v>
      </c>
      <c r="F10" s="24">
        <v>28168</v>
      </c>
      <c r="G10" s="7">
        <v>14005</v>
      </c>
      <c r="H10" s="63">
        <f>G10/F10*100</f>
        <v>49.71953990343652</v>
      </c>
      <c r="I10" s="34"/>
    </row>
    <row r="11" spans="1:9" ht="15">
      <c r="A11" s="38" t="s">
        <v>52</v>
      </c>
      <c r="B11" s="24">
        <v>14</v>
      </c>
      <c r="C11" s="7">
        <v>0</v>
      </c>
      <c r="D11" s="46">
        <v>36</v>
      </c>
      <c r="E11" s="7">
        <v>36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5229</v>
      </c>
      <c r="C12" s="7">
        <v>2532</v>
      </c>
      <c r="D12" s="46">
        <v>6987</v>
      </c>
      <c r="E12" s="7">
        <v>6966</v>
      </c>
      <c r="F12" s="24">
        <v>4654</v>
      </c>
      <c r="G12" s="7">
        <v>2588</v>
      </c>
      <c r="H12" s="63">
        <f>G12/F12*100</f>
        <v>55.60807907176623</v>
      </c>
      <c r="I12" s="34"/>
    </row>
    <row r="13" spans="1:9" ht="30">
      <c r="A13" s="38" t="s">
        <v>76</v>
      </c>
      <c r="B13" s="24">
        <v>0</v>
      </c>
      <c r="C13" s="7">
        <v>0</v>
      </c>
      <c r="D13" s="46">
        <v>0</v>
      </c>
      <c r="E13" s="7">
        <v>0</v>
      </c>
      <c r="F13" s="24">
        <v>0</v>
      </c>
      <c r="G13" s="7">
        <v>0</v>
      </c>
      <c r="H13" s="63">
        <v>0</v>
      </c>
      <c r="I13" s="34"/>
    </row>
    <row r="14" spans="1:9" ht="15">
      <c r="A14" s="38" t="s">
        <v>60</v>
      </c>
      <c r="B14" s="24">
        <v>0</v>
      </c>
      <c r="C14" s="7">
        <v>0</v>
      </c>
      <c r="D14" s="46">
        <v>0</v>
      </c>
      <c r="E14" s="7">
        <v>0</v>
      </c>
      <c r="F14" s="24">
        <v>91</v>
      </c>
      <c r="G14" s="7">
        <v>0</v>
      </c>
      <c r="H14" s="63">
        <v>0</v>
      </c>
      <c r="I14" s="34"/>
    </row>
    <row r="15" spans="1:9" ht="30">
      <c r="A15" s="38" t="s">
        <v>21</v>
      </c>
      <c r="B15" s="24">
        <v>13443</v>
      </c>
      <c r="C15" s="7">
        <v>6133</v>
      </c>
      <c r="D15" s="46">
        <v>13945</v>
      </c>
      <c r="E15" s="7">
        <v>13737</v>
      </c>
      <c r="F15" s="24">
        <v>12736</v>
      </c>
      <c r="G15" s="7">
        <v>6032</v>
      </c>
      <c r="H15" s="63">
        <f>G15/F15*100</f>
        <v>47.36180904522613</v>
      </c>
      <c r="I15" s="34"/>
    </row>
    <row r="16" spans="1:9" ht="14.25">
      <c r="A16" s="39" t="s">
        <v>22</v>
      </c>
      <c r="B16" s="27">
        <v>1470</v>
      </c>
      <c r="C16" s="8">
        <v>10</v>
      </c>
      <c r="D16" s="13">
        <v>1470</v>
      </c>
      <c r="E16" s="8">
        <v>1470</v>
      </c>
      <c r="F16" s="27">
        <v>1503</v>
      </c>
      <c r="G16" s="8">
        <v>713</v>
      </c>
      <c r="H16" s="63">
        <f>G16/F16*100</f>
        <v>47.43845642049235</v>
      </c>
      <c r="I16" s="34"/>
    </row>
    <row r="17" spans="1:9" ht="46.5" customHeight="1">
      <c r="A17" s="39" t="s">
        <v>46</v>
      </c>
      <c r="B17" s="27">
        <f>B18+B19+B20</f>
        <v>2759</v>
      </c>
      <c r="C17" s="27">
        <f>C18+C19+C20</f>
        <v>454</v>
      </c>
      <c r="D17" s="13">
        <f>D18+D20+D19</f>
        <v>2741</v>
      </c>
      <c r="E17" s="13">
        <f>E18+E20+E19</f>
        <v>2632</v>
      </c>
      <c r="F17" s="27">
        <f>F18+F19+F20</f>
        <v>1457</v>
      </c>
      <c r="G17" s="27">
        <f>G18+G19+G20</f>
        <v>717</v>
      </c>
      <c r="H17" s="63">
        <f>G17/F17*100</f>
        <v>49.21070693205216</v>
      </c>
      <c r="I17" s="34"/>
    </row>
    <row r="18" spans="1:9" ht="15">
      <c r="A18" s="38" t="s">
        <v>87</v>
      </c>
      <c r="B18" s="24">
        <v>216</v>
      </c>
      <c r="C18" s="7">
        <v>4</v>
      </c>
      <c r="D18" s="46">
        <v>216</v>
      </c>
      <c r="E18" s="7">
        <v>125</v>
      </c>
      <c r="F18" s="24">
        <v>218</v>
      </c>
      <c r="G18" s="7">
        <v>72</v>
      </c>
      <c r="H18" s="63">
        <f>G18/F18*100</f>
        <v>33.02752293577982</v>
      </c>
      <c r="I18" s="34"/>
    </row>
    <row r="19" spans="1:9" ht="15">
      <c r="A19" s="38" t="s">
        <v>78</v>
      </c>
      <c r="B19" s="24">
        <v>1499</v>
      </c>
      <c r="C19" s="46">
        <v>61</v>
      </c>
      <c r="D19" s="46">
        <v>1499</v>
      </c>
      <c r="E19" s="46">
        <v>1499</v>
      </c>
      <c r="F19" s="24">
        <v>200</v>
      </c>
      <c r="G19" s="46">
        <v>183</v>
      </c>
      <c r="H19" s="63">
        <f>G19/F19*100</f>
        <v>91.5</v>
      </c>
      <c r="I19" s="34"/>
    </row>
    <row r="20" spans="1:9" ht="15">
      <c r="A20" s="38" t="s">
        <v>59</v>
      </c>
      <c r="B20" s="24">
        <v>1044</v>
      </c>
      <c r="C20" s="46">
        <v>389</v>
      </c>
      <c r="D20" s="46">
        <v>1026</v>
      </c>
      <c r="E20" s="46">
        <v>1008</v>
      </c>
      <c r="F20" s="24">
        <v>1039</v>
      </c>
      <c r="G20" s="46">
        <v>462</v>
      </c>
      <c r="H20" s="63">
        <f aca="true" t="shared" si="0" ref="H20:H27">G20/F20*100</f>
        <v>44.46583253128008</v>
      </c>
      <c r="I20" s="34"/>
    </row>
    <row r="21" spans="1:9" ht="19.5" customHeight="1">
      <c r="A21" s="39" t="s">
        <v>23</v>
      </c>
      <c r="B21" s="25">
        <f>B22+B24+B25</f>
        <v>22187</v>
      </c>
      <c r="C21" s="25">
        <f>C22+C24+C25</f>
        <v>2535</v>
      </c>
      <c r="D21" s="12">
        <f>D22+D23+D24+D25</f>
        <v>28507</v>
      </c>
      <c r="E21" s="12">
        <f>E22+E23+E24+E25</f>
        <v>27636</v>
      </c>
      <c r="F21" s="25">
        <f>F22+F23+F24+F25</f>
        <v>36018</v>
      </c>
      <c r="G21" s="25">
        <f>G22+G23+G24+G25</f>
        <v>2334</v>
      </c>
      <c r="H21" s="63">
        <f t="shared" si="0"/>
        <v>6.480093286689987</v>
      </c>
      <c r="I21" s="34"/>
    </row>
    <row r="22" spans="1:9" ht="30">
      <c r="A22" s="38" t="s">
        <v>63</v>
      </c>
      <c r="B22" s="24">
        <v>921</v>
      </c>
      <c r="C22" s="7">
        <v>26</v>
      </c>
      <c r="D22" s="46">
        <v>921</v>
      </c>
      <c r="E22" s="46">
        <v>920</v>
      </c>
      <c r="F22" s="24">
        <v>896</v>
      </c>
      <c r="G22" s="7">
        <v>0</v>
      </c>
      <c r="H22" s="63">
        <f t="shared" si="0"/>
        <v>0</v>
      </c>
      <c r="I22" s="34"/>
    </row>
    <row r="23" spans="1:9" ht="15">
      <c r="A23" s="38" t="s">
        <v>107</v>
      </c>
      <c r="B23" s="24">
        <v>0</v>
      </c>
      <c r="C23" s="7">
        <v>0</v>
      </c>
      <c r="D23" s="46">
        <v>444</v>
      </c>
      <c r="E23" s="7">
        <v>444</v>
      </c>
      <c r="F23" s="24">
        <v>341</v>
      </c>
      <c r="G23" s="7">
        <v>50</v>
      </c>
      <c r="H23" s="63">
        <f t="shared" si="0"/>
        <v>14.66275659824047</v>
      </c>
      <c r="I23" s="34"/>
    </row>
    <row r="24" spans="1:9" ht="15">
      <c r="A24" s="38" t="s">
        <v>68</v>
      </c>
      <c r="B24" s="24">
        <v>20849</v>
      </c>
      <c r="C24" s="7">
        <v>2379</v>
      </c>
      <c r="D24" s="46">
        <v>26803</v>
      </c>
      <c r="E24" s="7">
        <v>25933</v>
      </c>
      <c r="F24" s="24">
        <v>34443</v>
      </c>
      <c r="G24" s="7">
        <v>2154</v>
      </c>
      <c r="H24" s="63">
        <f t="shared" si="0"/>
        <v>6.253810643672154</v>
      </c>
      <c r="I24" s="34"/>
    </row>
    <row r="25" spans="1:9" ht="30">
      <c r="A25" s="38" t="s">
        <v>58</v>
      </c>
      <c r="B25" s="24">
        <v>417</v>
      </c>
      <c r="C25" s="7">
        <v>130</v>
      </c>
      <c r="D25" s="46">
        <v>339</v>
      </c>
      <c r="E25" s="7">
        <v>339</v>
      </c>
      <c r="F25" s="24">
        <v>338</v>
      </c>
      <c r="G25" s="7">
        <v>130</v>
      </c>
      <c r="H25" s="63">
        <f t="shared" si="0"/>
        <v>38.46153846153847</v>
      </c>
      <c r="I25" s="34"/>
    </row>
    <row r="26" spans="1:9" ht="28.5">
      <c r="A26" s="39" t="s">
        <v>24</v>
      </c>
      <c r="B26" s="25">
        <f aca="true" t="shared" si="1" ref="B26:G26">B27+B28+B29</f>
        <v>28110</v>
      </c>
      <c r="C26" s="25">
        <f t="shared" si="1"/>
        <v>8129</v>
      </c>
      <c r="D26" s="12">
        <f t="shared" si="1"/>
        <v>36337</v>
      </c>
      <c r="E26" s="25">
        <f t="shared" si="1"/>
        <v>35196</v>
      </c>
      <c r="F26" s="25">
        <f t="shared" si="1"/>
        <v>30488</v>
      </c>
      <c r="G26" s="25">
        <f t="shared" si="1"/>
        <v>5838</v>
      </c>
      <c r="H26" s="63">
        <f t="shared" si="0"/>
        <v>19.148517449488324</v>
      </c>
      <c r="I26" s="34"/>
    </row>
    <row r="27" spans="1:9" ht="15">
      <c r="A27" s="38" t="s">
        <v>25</v>
      </c>
      <c r="B27" s="24">
        <v>0</v>
      </c>
      <c r="C27" s="7">
        <v>0</v>
      </c>
      <c r="D27" s="46">
        <v>0</v>
      </c>
      <c r="E27" s="7">
        <v>0</v>
      </c>
      <c r="F27" s="24">
        <v>370</v>
      </c>
      <c r="G27" s="7">
        <v>120</v>
      </c>
      <c r="H27" s="63">
        <f t="shared" si="0"/>
        <v>32.432432432432435</v>
      </c>
      <c r="I27" s="34"/>
    </row>
    <row r="28" spans="1:9" ht="15">
      <c r="A28" s="38" t="s">
        <v>26</v>
      </c>
      <c r="B28" s="24">
        <v>0</v>
      </c>
      <c r="C28" s="7">
        <v>0</v>
      </c>
      <c r="D28" s="46">
        <v>0</v>
      </c>
      <c r="E28" s="7">
        <v>0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28110</v>
      </c>
      <c r="C29" s="7">
        <v>8129</v>
      </c>
      <c r="D29" s="46">
        <v>36337</v>
      </c>
      <c r="E29" s="7">
        <v>35196</v>
      </c>
      <c r="F29" s="24">
        <v>30118</v>
      </c>
      <c r="G29" s="7">
        <v>5718</v>
      </c>
      <c r="H29" s="63">
        <f aca="true" t="shared" si="2" ref="H29:H47">G29/F29*100</f>
        <v>18.985324390729797</v>
      </c>
      <c r="I29" s="34"/>
    </row>
    <row r="30" spans="1:9" ht="28.5">
      <c r="A30" s="39" t="s">
        <v>51</v>
      </c>
      <c r="B30" s="27">
        <f>B31</f>
        <v>227</v>
      </c>
      <c r="C30" s="27">
        <v>0</v>
      </c>
      <c r="D30" s="13">
        <f>D31</f>
        <v>385</v>
      </c>
      <c r="E30" s="13">
        <f>E31</f>
        <v>385</v>
      </c>
      <c r="F30" s="27">
        <f>F31</f>
        <v>582</v>
      </c>
      <c r="G30" s="27">
        <v>0</v>
      </c>
      <c r="H30" s="63">
        <f t="shared" si="2"/>
        <v>0</v>
      </c>
      <c r="I30" s="34"/>
    </row>
    <row r="31" spans="1:9" ht="15">
      <c r="A31" s="53" t="s">
        <v>61</v>
      </c>
      <c r="B31" s="24">
        <v>227</v>
      </c>
      <c r="C31" s="7">
        <v>0</v>
      </c>
      <c r="D31" s="46">
        <v>385</v>
      </c>
      <c r="E31" s="7">
        <v>385</v>
      </c>
      <c r="F31" s="24">
        <v>582</v>
      </c>
      <c r="G31" s="7">
        <v>0</v>
      </c>
      <c r="H31" s="63">
        <f t="shared" si="2"/>
        <v>0</v>
      </c>
      <c r="I31" s="34"/>
    </row>
    <row r="32" spans="1:9" ht="14.25">
      <c r="A32" s="39" t="s">
        <v>48</v>
      </c>
      <c r="B32" s="25">
        <f aca="true" t="shared" si="3" ref="B32:G32">B33+B34+B35+B36+B37</f>
        <v>376276</v>
      </c>
      <c r="C32" s="25">
        <f t="shared" si="3"/>
        <v>174293</v>
      </c>
      <c r="D32" s="25">
        <f t="shared" si="3"/>
        <v>370517</v>
      </c>
      <c r="E32" s="25">
        <f t="shared" si="3"/>
        <v>359778</v>
      </c>
      <c r="F32" s="25">
        <f t="shared" si="3"/>
        <v>388130</v>
      </c>
      <c r="G32" s="25">
        <f t="shared" si="3"/>
        <v>165124</v>
      </c>
      <c r="H32" s="63">
        <f t="shared" si="2"/>
        <v>42.54347770077036</v>
      </c>
      <c r="I32" s="34"/>
    </row>
    <row r="33" spans="1:9" ht="15">
      <c r="A33" s="38" t="s">
        <v>28</v>
      </c>
      <c r="B33" s="24">
        <v>69215</v>
      </c>
      <c r="C33" s="7">
        <v>32174</v>
      </c>
      <c r="D33" s="46">
        <v>70199</v>
      </c>
      <c r="E33" s="7">
        <v>65634</v>
      </c>
      <c r="F33" s="24">
        <v>75341</v>
      </c>
      <c r="G33" s="7">
        <v>31789</v>
      </c>
      <c r="H33" s="63">
        <f t="shared" si="2"/>
        <v>42.193493582511515</v>
      </c>
      <c r="I33" s="34"/>
    </row>
    <row r="34" spans="1:9" ht="15">
      <c r="A34" s="38" t="s">
        <v>29</v>
      </c>
      <c r="B34" s="24">
        <v>289340</v>
      </c>
      <c r="C34" s="7">
        <v>135984</v>
      </c>
      <c r="D34" s="46">
        <v>279216</v>
      </c>
      <c r="E34" s="7">
        <v>273592</v>
      </c>
      <c r="F34" s="24">
        <v>294785</v>
      </c>
      <c r="G34" s="7">
        <v>126178</v>
      </c>
      <c r="H34" s="63">
        <f t="shared" si="2"/>
        <v>42.80339908747053</v>
      </c>
      <c r="I34" s="34"/>
    </row>
    <row r="35" spans="1:9" ht="15.75">
      <c r="A35" s="61" t="s">
        <v>57</v>
      </c>
      <c r="B35" s="24">
        <v>0</v>
      </c>
      <c r="C35" s="7">
        <v>0</v>
      </c>
      <c r="D35" s="46">
        <v>0</v>
      </c>
      <c r="E35" s="7">
        <v>0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6446</v>
      </c>
      <c r="C36" s="7">
        <v>1707</v>
      </c>
      <c r="D36" s="46">
        <v>7330</v>
      </c>
      <c r="E36" s="7">
        <v>7102</v>
      </c>
      <c r="F36" s="24">
        <v>6541</v>
      </c>
      <c r="G36" s="7">
        <v>2365</v>
      </c>
      <c r="H36" s="63">
        <f t="shared" si="2"/>
        <v>36.15655098608775</v>
      </c>
      <c r="I36" s="34"/>
    </row>
    <row r="37" spans="1:9" ht="30">
      <c r="A37" s="38" t="s">
        <v>31</v>
      </c>
      <c r="B37" s="24">
        <v>11275</v>
      </c>
      <c r="C37" s="7">
        <v>4428</v>
      </c>
      <c r="D37" s="46">
        <v>13772</v>
      </c>
      <c r="E37" s="7">
        <v>13450</v>
      </c>
      <c r="F37" s="24">
        <v>11463</v>
      </c>
      <c r="G37" s="7">
        <v>4792</v>
      </c>
      <c r="H37" s="63">
        <f t="shared" si="2"/>
        <v>41.80406525342406</v>
      </c>
      <c r="I37" s="34"/>
    </row>
    <row r="38" spans="1:9" ht="33" customHeight="1">
      <c r="A38" s="39" t="s">
        <v>49</v>
      </c>
      <c r="B38" s="25">
        <f aca="true" t="shared" si="4" ref="B38:G38">B39+B40+B41</f>
        <v>54013</v>
      </c>
      <c r="C38" s="25">
        <f t="shared" si="4"/>
        <v>23976</v>
      </c>
      <c r="D38" s="12">
        <f t="shared" si="4"/>
        <v>54848</v>
      </c>
      <c r="E38" s="25">
        <f t="shared" si="4"/>
        <v>54425</v>
      </c>
      <c r="F38" s="25">
        <f t="shared" si="4"/>
        <v>57137</v>
      </c>
      <c r="G38" s="25">
        <f t="shared" si="4"/>
        <v>26677</v>
      </c>
      <c r="H38" s="63">
        <f t="shared" si="2"/>
        <v>46.68953567740694</v>
      </c>
      <c r="I38" s="34"/>
    </row>
    <row r="39" spans="1:9" ht="15">
      <c r="A39" s="38" t="s">
        <v>32</v>
      </c>
      <c r="B39" s="24">
        <v>51379</v>
      </c>
      <c r="C39" s="7">
        <v>22928</v>
      </c>
      <c r="D39" s="46">
        <v>52210</v>
      </c>
      <c r="E39" s="7">
        <v>51932</v>
      </c>
      <c r="F39" s="24">
        <v>54099</v>
      </c>
      <c r="G39" s="7">
        <v>25454</v>
      </c>
      <c r="H39" s="63">
        <f t="shared" si="2"/>
        <v>47.05077727869277</v>
      </c>
      <c r="I39" s="34"/>
    </row>
    <row r="40" spans="1:9" ht="15">
      <c r="A40" s="38" t="s">
        <v>33</v>
      </c>
      <c r="B40" s="24">
        <v>1334</v>
      </c>
      <c r="C40" s="7">
        <v>468</v>
      </c>
      <c r="D40" s="46">
        <v>1352</v>
      </c>
      <c r="E40" s="7">
        <v>1260</v>
      </c>
      <c r="F40" s="24">
        <v>1388</v>
      </c>
      <c r="G40" s="7">
        <v>634</v>
      </c>
      <c r="H40" s="63">
        <f t="shared" si="2"/>
        <v>45.67723342939482</v>
      </c>
      <c r="I40" s="34"/>
    </row>
    <row r="41" spans="1:9" ht="30">
      <c r="A41" s="38" t="s">
        <v>53</v>
      </c>
      <c r="B41" s="24">
        <v>1300</v>
      </c>
      <c r="C41" s="46">
        <v>580</v>
      </c>
      <c r="D41" s="46">
        <v>1286</v>
      </c>
      <c r="E41" s="46">
        <v>1233</v>
      </c>
      <c r="F41" s="24">
        <v>1650</v>
      </c>
      <c r="G41" s="46">
        <v>589</v>
      </c>
      <c r="H41" s="63">
        <f t="shared" si="2"/>
        <v>35.6969696969697</v>
      </c>
      <c r="I41" s="34"/>
    </row>
    <row r="42" spans="1:9" ht="19.5" customHeight="1">
      <c r="A42" s="39" t="s">
        <v>65</v>
      </c>
      <c r="B42" s="25">
        <f aca="true" t="shared" si="5" ref="B42:G42">B43</f>
        <v>265</v>
      </c>
      <c r="C42" s="25">
        <f t="shared" si="5"/>
        <v>0</v>
      </c>
      <c r="D42" s="12">
        <f>D43</f>
        <v>265</v>
      </c>
      <c r="E42" s="25">
        <f>E43</f>
        <v>265</v>
      </c>
      <c r="F42" s="25">
        <f t="shared" si="5"/>
        <v>273</v>
      </c>
      <c r="G42" s="25">
        <f t="shared" si="5"/>
        <v>0</v>
      </c>
      <c r="H42" s="63">
        <f t="shared" si="2"/>
        <v>0</v>
      </c>
      <c r="I42" s="34"/>
    </row>
    <row r="43" spans="1:9" ht="30.75" customHeight="1">
      <c r="A43" s="38" t="s">
        <v>66</v>
      </c>
      <c r="B43" s="24">
        <v>265</v>
      </c>
      <c r="C43" s="7">
        <v>0</v>
      </c>
      <c r="D43" s="46">
        <v>265</v>
      </c>
      <c r="E43" s="7">
        <v>265</v>
      </c>
      <c r="F43" s="24">
        <v>273</v>
      </c>
      <c r="G43" s="7">
        <v>0</v>
      </c>
      <c r="H43" s="63">
        <f t="shared" si="2"/>
        <v>0</v>
      </c>
      <c r="I43" s="34"/>
    </row>
    <row r="44" spans="1:9" ht="14.25">
      <c r="A44" s="39" t="s">
        <v>50</v>
      </c>
      <c r="B44" s="25">
        <f>B45+B46</f>
        <v>11197</v>
      </c>
      <c r="C44" s="25">
        <f>C45+C46</f>
        <v>4167</v>
      </c>
      <c r="D44" s="12">
        <f>D45+D46+D47</f>
        <v>19048</v>
      </c>
      <c r="E44" s="25">
        <f>E45+E46+E47</f>
        <v>17915</v>
      </c>
      <c r="F44" s="25">
        <f>F45+F46+F47</f>
        <v>21506</v>
      </c>
      <c r="G44" s="25">
        <f>G45+G46+G47</f>
        <v>13800</v>
      </c>
      <c r="H44" s="63">
        <f t="shared" si="2"/>
        <v>64.1681391239654</v>
      </c>
      <c r="I44" s="34"/>
    </row>
    <row r="45" spans="1:9" ht="15">
      <c r="A45" s="38" t="s">
        <v>45</v>
      </c>
      <c r="B45" s="49">
        <v>2875</v>
      </c>
      <c r="C45" s="51">
        <v>354</v>
      </c>
      <c r="D45" s="20">
        <v>995</v>
      </c>
      <c r="E45" s="51">
        <v>995</v>
      </c>
      <c r="F45" s="49">
        <v>3016</v>
      </c>
      <c r="G45" s="51">
        <v>74</v>
      </c>
      <c r="H45" s="63">
        <f t="shared" si="2"/>
        <v>2.453580901856764</v>
      </c>
      <c r="I45" s="34"/>
    </row>
    <row r="46" spans="1:9" ht="15">
      <c r="A46" s="38" t="s">
        <v>34</v>
      </c>
      <c r="B46" s="24">
        <v>8322</v>
      </c>
      <c r="C46" s="7">
        <v>3813</v>
      </c>
      <c r="D46" s="46">
        <v>9359</v>
      </c>
      <c r="E46" s="7">
        <v>8226</v>
      </c>
      <c r="F46" s="24">
        <v>8386</v>
      </c>
      <c r="G46" s="7">
        <v>3622</v>
      </c>
      <c r="H46" s="63">
        <f t="shared" si="2"/>
        <v>43.19103267350346</v>
      </c>
      <c r="I46" s="34"/>
    </row>
    <row r="47" spans="1:9" ht="15">
      <c r="A47" s="40" t="s">
        <v>35</v>
      </c>
      <c r="B47" s="43">
        <v>0</v>
      </c>
      <c r="C47" s="41">
        <v>0</v>
      </c>
      <c r="D47" s="65">
        <v>8694</v>
      </c>
      <c r="E47" s="41">
        <v>8694</v>
      </c>
      <c r="F47" s="43">
        <v>10104</v>
      </c>
      <c r="G47" s="41">
        <v>10104</v>
      </c>
      <c r="H47" s="63">
        <f t="shared" si="2"/>
        <v>100</v>
      </c>
      <c r="I47" s="34"/>
    </row>
    <row r="48" spans="1:9" ht="28.5">
      <c r="A48" s="62" t="s">
        <v>64</v>
      </c>
      <c r="B48" s="29">
        <f aca="true" t="shared" si="6" ref="B48:G48">B49</f>
        <v>8474</v>
      </c>
      <c r="C48" s="29">
        <f t="shared" si="6"/>
        <v>4025</v>
      </c>
      <c r="D48" s="66">
        <f>D49</f>
        <v>9795</v>
      </c>
      <c r="E48" s="29">
        <f>E49</f>
        <v>9795</v>
      </c>
      <c r="F48" s="29">
        <f t="shared" si="6"/>
        <v>15436</v>
      </c>
      <c r="G48" s="29">
        <f t="shared" si="6"/>
        <v>9364</v>
      </c>
      <c r="H48" s="63">
        <f>G48/F48*100</f>
        <v>60.66338429644986</v>
      </c>
      <c r="I48" s="34"/>
    </row>
    <row r="49" spans="1:9" ht="15.75" thickBot="1">
      <c r="A49" s="40" t="s">
        <v>54</v>
      </c>
      <c r="B49" s="43">
        <v>8474</v>
      </c>
      <c r="C49" s="41">
        <v>4025</v>
      </c>
      <c r="D49" s="65">
        <v>9795</v>
      </c>
      <c r="E49" s="41">
        <v>9795</v>
      </c>
      <c r="F49" s="43">
        <v>15436</v>
      </c>
      <c r="G49" s="41">
        <v>9364</v>
      </c>
      <c r="H49" s="63">
        <f>G49/F49*100</f>
        <v>60.66338429644986</v>
      </c>
      <c r="I49" s="34"/>
    </row>
    <row r="50" spans="1:9" ht="30" thickBot="1" thickTop="1">
      <c r="A50" s="84" t="s">
        <v>134</v>
      </c>
      <c r="B50" s="44">
        <v>0</v>
      </c>
      <c r="C50" s="44">
        <v>0</v>
      </c>
      <c r="D50" s="8">
        <v>0</v>
      </c>
      <c r="E50" s="8">
        <v>0</v>
      </c>
      <c r="F50" s="8">
        <v>53</v>
      </c>
      <c r="G50" s="8">
        <v>53</v>
      </c>
      <c r="H50" s="83">
        <f>G50/F50*100</f>
        <v>100</v>
      </c>
      <c r="I50" s="34"/>
    </row>
    <row r="51" spans="1:9" ht="15.75" thickBot="1" thickTop="1">
      <c r="A51" s="42" t="s">
        <v>38</v>
      </c>
      <c r="B51" s="44">
        <f>B48+B44+B42+B38+B32+B30+B26+B21+B17+B16+B7</f>
        <v>569096</v>
      </c>
      <c r="C51" s="44">
        <f>C48+C44+C42+C38+C32+C26+C21+C17+C16+C7</f>
        <v>249106</v>
      </c>
      <c r="D51" s="44">
        <f>D48+D44+D42+D38+D32+D26+D21+D17+D16+D7+D30</f>
        <v>606291</v>
      </c>
      <c r="E51" s="44">
        <f>E48+E44+E42+E38+E32+E26+E21+E17+E16+E7+E30</f>
        <v>590832</v>
      </c>
      <c r="F51" s="44">
        <f>F48+F44+F42+F38+F32+F30+F26+F21+F17+F16+F7+F50</f>
        <v>617335</v>
      </c>
      <c r="G51" s="44">
        <f>G48+G44+G42+G38+G32+G30+G26+G21+G17+G16+G7+G50</f>
        <v>256722</v>
      </c>
      <c r="H51" s="63">
        <f>G51/F51*100</f>
        <v>41.585524877092666</v>
      </c>
      <c r="I51" s="34"/>
    </row>
    <row r="52" spans="2:9" ht="0.75" customHeight="1" thickTop="1">
      <c r="B52" s="34"/>
      <c r="C52" s="34"/>
      <c r="D52" s="75" t="e">
        <f>D6+D15+D16+D20+D26+D30+D32+D38+D42+D44+D48+D51</f>
        <v>#VALUE!</v>
      </c>
      <c r="E52" s="75" t="e">
        <f>E6+E15+E16+E20+E26+E30+E32+E38+E42+E44+E48+E51</f>
        <v>#VALUE!</v>
      </c>
      <c r="F52" s="34"/>
      <c r="G52" s="34"/>
      <c r="H52" s="34"/>
      <c r="I52" s="34"/>
    </row>
    <row r="53" spans="1:9" ht="15.75">
      <c r="A53" s="45" t="s">
        <v>40</v>
      </c>
      <c r="B53" s="45"/>
      <c r="C53" s="45"/>
      <c r="D53" s="74"/>
      <c r="E53" s="74"/>
      <c r="F53" s="45"/>
      <c r="G53" s="45"/>
      <c r="H53" s="34"/>
      <c r="I53" s="34"/>
    </row>
    <row r="54" spans="1:9" ht="15.75">
      <c r="A54" s="45" t="s">
        <v>41</v>
      </c>
      <c r="B54" s="45"/>
      <c r="C54" s="45"/>
      <c r="D54" s="45"/>
      <c r="E54" s="45"/>
      <c r="F54" s="45" t="s">
        <v>42</v>
      </c>
      <c r="G54" s="45"/>
      <c r="H54" s="34"/>
      <c r="I54" s="34"/>
    </row>
    <row r="55" spans="8:9" ht="12.75"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  <row r="88" spans="2:9" ht="12.75">
      <c r="B88" s="34"/>
      <c r="C88" s="34"/>
      <c r="D88" s="34"/>
      <c r="E88" s="34"/>
      <c r="F88" s="34"/>
      <c r="G88" s="34"/>
      <c r="H88" s="34"/>
      <c r="I88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6" sqref="F6:G24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85" t="s">
        <v>16</v>
      </c>
      <c r="B1" s="85"/>
      <c r="C1" s="85"/>
      <c r="D1" s="85"/>
      <c r="E1" s="85"/>
      <c r="F1" s="85"/>
      <c r="G1" s="85"/>
      <c r="H1" s="85"/>
    </row>
    <row r="2" spans="1:8" ht="18.75">
      <c r="A2" s="85" t="s">
        <v>17</v>
      </c>
      <c r="B2" s="85"/>
      <c r="C2" s="85"/>
      <c r="D2" s="85"/>
      <c r="E2" s="85"/>
      <c r="F2" s="85"/>
      <c r="G2" s="85"/>
      <c r="H2" s="85"/>
    </row>
    <row r="3" spans="1:8" ht="19.5" thickBot="1">
      <c r="A3" s="85" t="s">
        <v>153</v>
      </c>
      <c r="B3" s="85"/>
      <c r="C3" s="85"/>
      <c r="D3" s="85"/>
      <c r="E3" s="85"/>
      <c r="F3" s="85"/>
      <c r="G3" s="85"/>
      <c r="H3" s="85"/>
    </row>
    <row r="4" ht="13.5" hidden="1" thickBot="1"/>
    <row r="5" spans="1:8" ht="65.25" customHeight="1" thickBot="1" thickTop="1">
      <c r="A5" s="5"/>
      <c r="B5" s="59" t="s">
        <v>95</v>
      </c>
      <c r="C5" s="60" t="s">
        <v>154</v>
      </c>
      <c r="D5" s="47" t="s">
        <v>128</v>
      </c>
      <c r="E5" s="48" t="s">
        <v>129</v>
      </c>
      <c r="F5" s="54" t="s">
        <v>155</v>
      </c>
      <c r="G5" s="56" t="s">
        <v>156</v>
      </c>
      <c r="H5" s="9" t="s">
        <v>0</v>
      </c>
    </row>
    <row r="6" spans="1:8" ht="16.5" thickTop="1">
      <c r="A6" s="14" t="s">
        <v>1</v>
      </c>
      <c r="B6" s="22">
        <f>B7+B8+B9+B10+B11+B12+B13</f>
        <v>154390</v>
      </c>
      <c r="C6" s="22">
        <f>C7+C8+C9+C10+C11+C12+C13</f>
        <v>80236</v>
      </c>
      <c r="D6" s="22">
        <f>D7+D8+D9+D10+D11+D12</f>
        <v>156938</v>
      </c>
      <c r="E6" s="22">
        <f>E7+E8+E9+E10+E11+E12</f>
        <v>173239</v>
      </c>
      <c r="F6" s="22">
        <f>F7+F8+F9+F10+F11+F12+F13</f>
        <v>161787</v>
      </c>
      <c r="G6" s="22">
        <f>G7+G8+G9+G10+G11+G12+G13</f>
        <v>74600</v>
      </c>
      <c r="H6" s="23">
        <f aca="true" t="shared" si="0" ref="H6:H12">ROUND(G6/F6*100,1)</f>
        <v>46.1</v>
      </c>
    </row>
    <row r="7" spans="1:8" ht="31.5">
      <c r="A7" s="15" t="s">
        <v>2</v>
      </c>
      <c r="B7" s="57">
        <v>120000</v>
      </c>
      <c r="C7" s="58">
        <v>59410</v>
      </c>
      <c r="D7" s="57">
        <v>120129</v>
      </c>
      <c r="E7" s="58">
        <v>126002</v>
      </c>
      <c r="F7" s="57">
        <v>123500</v>
      </c>
      <c r="G7" s="58">
        <v>55927</v>
      </c>
      <c r="H7" s="26">
        <f t="shared" si="0"/>
        <v>45.3</v>
      </c>
    </row>
    <row r="8" spans="1:8" ht="15.75">
      <c r="A8" s="15" t="s">
        <v>67</v>
      </c>
      <c r="B8" s="57">
        <v>15939</v>
      </c>
      <c r="C8" s="58">
        <v>11660</v>
      </c>
      <c r="D8" s="57">
        <v>15939</v>
      </c>
      <c r="E8" s="58">
        <v>25901</v>
      </c>
      <c r="F8" s="57">
        <v>17700</v>
      </c>
      <c r="G8" s="58">
        <v>9008</v>
      </c>
      <c r="H8" s="26">
        <f t="shared" si="0"/>
        <v>50.9</v>
      </c>
    </row>
    <row r="9" spans="1:8" ht="31.5">
      <c r="A9" s="15" t="s">
        <v>3</v>
      </c>
      <c r="B9" s="57">
        <v>5349</v>
      </c>
      <c r="C9" s="58">
        <v>3087</v>
      </c>
      <c r="D9" s="57">
        <v>5796</v>
      </c>
      <c r="E9" s="58">
        <v>5996</v>
      </c>
      <c r="F9" s="57">
        <v>5774</v>
      </c>
      <c r="G9" s="58">
        <v>3316</v>
      </c>
      <c r="H9" s="26">
        <f t="shared" si="0"/>
        <v>57.4</v>
      </c>
    </row>
    <row r="10" spans="1:8" ht="31.5">
      <c r="A10" s="15" t="s">
        <v>4</v>
      </c>
      <c r="B10" s="57">
        <v>1807</v>
      </c>
      <c r="C10" s="58">
        <v>32</v>
      </c>
      <c r="D10" s="57">
        <v>1932</v>
      </c>
      <c r="E10" s="58">
        <v>2006</v>
      </c>
      <c r="F10" s="57">
        <v>2070</v>
      </c>
      <c r="G10" s="58">
        <v>75</v>
      </c>
      <c r="H10" s="26">
        <f t="shared" si="0"/>
        <v>3.6</v>
      </c>
    </row>
    <row r="11" spans="1:8" ht="15.75">
      <c r="A11" s="15" t="s">
        <v>5</v>
      </c>
      <c r="B11" s="57">
        <v>10687</v>
      </c>
      <c r="C11" s="58">
        <v>5576</v>
      </c>
      <c r="D11" s="57">
        <v>12278</v>
      </c>
      <c r="E11" s="58">
        <v>12280</v>
      </c>
      <c r="F11" s="57">
        <v>11800</v>
      </c>
      <c r="G11" s="58">
        <v>5936</v>
      </c>
      <c r="H11" s="26">
        <f t="shared" si="0"/>
        <v>50.3</v>
      </c>
    </row>
    <row r="12" spans="1:8" ht="15.75">
      <c r="A12" s="15" t="s">
        <v>6</v>
      </c>
      <c r="B12" s="57">
        <v>608</v>
      </c>
      <c r="C12" s="58">
        <v>471</v>
      </c>
      <c r="D12" s="57">
        <v>864</v>
      </c>
      <c r="E12" s="58">
        <v>1054</v>
      </c>
      <c r="F12" s="57">
        <v>943</v>
      </c>
      <c r="G12" s="58">
        <v>338</v>
      </c>
      <c r="H12" s="26">
        <f t="shared" si="0"/>
        <v>35.8</v>
      </c>
    </row>
    <row r="13" spans="1:8" ht="47.25">
      <c r="A13" s="15" t="s">
        <v>7</v>
      </c>
      <c r="B13" s="24">
        <v>0</v>
      </c>
      <c r="C13" s="7">
        <v>0</v>
      </c>
      <c r="D13" s="49">
        <v>0</v>
      </c>
      <c r="E13" s="49">
        <v>0</v>
      </c>
      <c r="F13" s="24">
        <v>0</v>
      </c>
      <c r="G13" s="7">
        <v>0</v>
      </c>
      <c r="H13" s="28">
        <v>0</v>
      </c>
    </row>
    <row r="14" spans="1:8" ht="31.5">
      <c r="A14" s="16" t="s">
        <v>9</v>
      </c>
      <c r="B14" s="25">
        <f aca="true" t="shared" si="1" ref="B14:G14">B15+B16+B17+B18+B19+B20</f>
        <v>13353</v>
      </c>
      <c r="C14" s="25">
        <f t="shared" si="1"/>
        <v>12264</v>
      </c>
      <c r="D14" s="25">
        <f t="shared" si="1"/>
        <v>16283</v>
      </c>
      <c r="E14" s="25">
        <f t="shared" si="1"/>
        <v>17249</v>
      </c>
      <c r="F14" s="25">
        <f t="shared" si="1"/>
        <v>7695</v>
      </c>
      <c r="G14" s="25">
        <f t="shared" si="1"/>
        <v>6454</v>
      </c>
      <c r="H14" s="26">
        <f aca="true" t="shared" si="2" ref="H14:H22">ROUND(G14/F14*100,1)</f>
        <v>83.9</v>
      </c>
    </row>
    <row r="15" spans="1:8" ht="47.25" customHeight="1">
      <c r="A15" s="17" t="s">
        <v>10</v>
      </c>
      <c r="B15" s="24">
        <v>2296</v>
      </c>
      <c r="C15" s="7">
        <v>1500</v>
      </c>
      <c r="D15" s="24">
        <v>2689</v>
      </c>
      <c r="E15" s="7">
        <v>2873</v>
      </c>
      <c r="F15" s="24">
        <v>2487</v>
      </c>
      <c r="G15" s="7">
        <v>1649</v>
      </c>
      <c r="H15" s="26">
        <f t="shared" si="2"/>
        <v>66.3</v>
      </c>
    </row>
    <row r="16" spans="1:8" ht="48" customHeight="1">
      <c r="A16" s="15" t="s">
        <v>11</v>
      </c>
      <c r="B16" s="57">
        <v>227</v>
      </c>
      <c r="C16" s="58">
        <v>230</v>
      </c>
      <c r="D16" s="57">
        <v>385</v>
      </c>
      <c r="E16" s="58">
        <v>503</v>
      </c>
      <c r="F16" s="57">
        <v>489</v>
      </c>
      <c r="G16" s="58">
        <v>110</v>
      </c>
      <c r="H16" s="26">
        <f t="shared" si="2"/>
        <v>22.5</v>
      </c>
    </row>
    <row r="17" spans="1:8" ht="47.25">
      <c r="A17" s="15" t="s">
        <v>44</v>
      </c>
      <c r="B17" s="57">
        <v>191</v>
      </c>
      <c r="C17" s="58">
        <v>346</v>
      </c>
      <c r="D17" s="57">
        <v>760</v>
      </c>
      <c r="E17" s="58">
        <v>797</v>
      </c>
      <c r="F17" s="57">
        <v>138</v>
      </c>
      <c r="G17" s="58">
        <v>299</v>
      </c>
      <c r="H17" s="26">
        <f t="shared" si="2"/>
        <v>216.7</v>
      </c>
    </row>
    <row r="18" spans="1:8" ht="15.75">
      <c r="A18" s="15" t="s">
        <v>12</v>
      </c>
      <c r="B18" s="57">
        <v>1000</v>
      </c>
      <c r="C18" s="58">
        <v>394</v>
      </c>
      <c r="D18" s="57">
        <v>1088</v>
      </c>
      <c r="E18" s="58">
        <v>1262</v>
      </c>
      <c r="F18" s="57">
        <v>860</v>
      </c>
      <c r="G18" s="58">
        <v>624</v>
      </c>
      <c r="H18" s="26">
        <f t="shared" si="2"/>
        <v>72.6</v>
      </c>
    </row>
    <row r="19" spans="1:8" ht="63">
      <c r="A19" s="15" t="s">
        <v>62</v>
      </c>
      <c r="B19" s="57">
        <v>6295</v>
      </c>
      <c r="C19" s="58">
        <v>6320</v>
      </c>
      <c r="D19" s="57">
        <v>6295</v>
      </c>
      <c r="E19" s="58">
        <v>6708</v>
      </c>
      <c r="F19" s="57">
        <v>0</v>
      </c>
      <c r="G19" s="58">
        <v>36</v>
      </c>
      <c r="H19" s="26">
        <v>0</v>
      </c>
    </row>
    <row r="20" spans="1:8" ht="31.5">
      <c r="A20" s="15" t="s">
        <v>13</v>
      </c>
      <c r="B20" s="24">
        <v>3344</v>
      </c>
      <c r="C20" s="7">
        <v>3474</v>
      </c>
      <c r="D20" s="24">
        <v>5066</v>
      </c>
      <c r="E20" s="7">
        <v>5106</v>
      </c>
      <c r="F20" s="24">
        <v>3721</v>
      </c>
      <c r="G20" s="7">
        <v>3736</v>
      </c>
      <c r="H20" s="26">
        <f t="shared" si="2"/>
        <v>100.4</v>
      </c>
    </row>
    <row r="21" spans="1:8" ht="31.5">
      <c r="A21" s="16" t="s">
        <v>14</v>
      </c>
      <c r="B21" s="32">
        <f aca="true" t="shared" si="3" ref="B21:G21">B14+B6</f>
        <v>167743</v>
      </c>
      <c r="C21" s="32">
        <f t="shared" si="3"/>
        <v>92500</v>
      </c>
      <c r="D21" s="21">
        <f t="shared" si="3"/>
        <v>173221</v>
      </c>
      <c r="E21" s="32">
        <f t="shared" si="3"/>
        <v>190488</v>
      </c>
      <c r="F21" s="32">
        <f t="shared" si="3"/>
        <v>169482</v>
      </c>
      <c r="G21" s="32">
        <f t="shared" si="3"/>
        <v>81054</v>
      </c>
      <c r="H21" s="26">
        <f t="shared" si="2"/>
        <v>47.8</v>
      </c>
    </row>
    <row r="22" spans="1:8" ht="31.5">
      <c r="A22" s="18" t="s">
        <v>55</v>
      </c>
      <c r="B22" s="29">
        <v>393598</v>
      </c>
      <c r="C22" s="52">
        <v>235201</v>
      </c>
      <c r="D22" s="29">
        <v>406427</v>
      </c>
      <c r="E22" s="52">
        <v>406337</v>
      </c>
      <c r="F22" s="29">
        <v>434105</v>
      </c>
      <c r="G22" s="52">
        <v>247124</v>
      </c>
      <c r="H22" s="33">
        <f t="shared" si="2"/>
        <v>56.9</v>
      </c>
    </row>
    <row r="23" spans="1:8" ht="31.5">
      <c r="A23" s="18" t="s">
        <v>103</v>
      </c>
      <c r="B23" s="29">
        <v>0</v>
      </c>
      <c r="C23" s="52">
        <v>0</v>
      </c>
      <c r="D23" s="66">
        <v>66</v>
      </c>
      <c r="E23" s="52">
        <v>66</v>
      </c>
      <c r="F23" s="29">
        <v>0</v>
      </c>
      <c r="G23" s="52">
        <v>0</v>
      </c>
      <c r="H23" s="33">
        <v>0</v>
      </c>
    </row>
    <row r="24" spans="1:8" ht="48" thickBot="1">
      <c r="A24" s="16" t="s">
        <v>146</v>
      </c>
      <c r="B24" s="27">
        <v>0</v>
      </c>
      <c r="C24" s="8">
        <v>-76</v>
      </c>
      <c r="D24" s="13">
        <v>-76</v>
      </c>
      <c r="E24" s="8">
        <v>-386</v>
      </c>
      <c r="F24" s="27">
        <v>-368</v>
      </c>
      <c r="G24" s="8">
        <v>-368</v>
      </c>
      <c r="H24" s="28" t="s">
        <v>8</v>
      </c>
    </row>
    <row r="25" spans="1:8" ht="28.5" customHeight="1" thickBot="1" thickTop="1">
      <c r="A25" s="6" t="s">
        <v>15</v>
      </c>
      <c r="B25" s="30">
        <f>B21+B22</f>
        <v>561341</v>
      </c>
      <c r="C25" s="30">
        <f>C21+C22+C24</f>
        <v>327625</v>
      </c>
      <c r="D25" s="68">
        <f>D21+D22+D23+D24</f>
        <v>579638</v>
      </c>
      <c r="E25" s="30">
        <f>E21+E23+E22+E24</f>
        <v>596505</v>
      </c>
      <c r="F25" s="30">
        <f>F21+F22+F24</f>
        <v>603219</v>
      </c>
      <c r="G25" s="30">
        <f>G21+G22+G24</f>
        <v>327810</v>
      </c>
      <c r="H25" s="19">
        <f>ROUND(G25/F25*100,1)</f>
        <v>54.3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1">
      <selection activeCell="D7" sqref="D7:E51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" customHeight="1" thickBot="1">
      <c r="A4" s="86" t="s">
        <v>153</v>
      </c>
      <c r="B4" s="86"/>
      <c r="C4" s="86"/>
      <c r="D4" s="86"/>
      <c r="E4" s="86"/>
      <c r="F4" s="86"/>
      <c r="G4" s="86"/>
      <c r="H4" s="86"/>
    </row>
    <row r="5" ht="2.25" customHeight="1" hidden="1" thickBot="1"/>
    <row r="6" spans="1:9" ht="65.25" thickBot="1" thickTop="1">
      <c r="A6" s="35"/>
      <c r="B6" s="54" t="s">
        <v>95</v>
      </c>
      <c r="C6" s="55" t="s">
        <v>96</v>
      </c>
      <c r="D6" s="10" t="s">
        <v>128</v>
      </c>
      <c r="E6" s="31" t="s">
        <v>129</v>
      </c>
      <c r="F6" s="54" t="s">
        <v>155</v>
      </c>
      <c r="G6" s="56" t="s">
        <v>157</v>
      </c>
      <c r="H6" s="9" t="s">
        <v>0</v>
      </c>
      <c r="I6" s="34"/>
    </row>
    <row r="7" spans="1:9" ht="29.25" thickTop="1">
      <c r="A7" s="36" t="s">
        <v>18</v>
      </c>
      <c r="B7" s="50">
        <f>B8+B9+B10+B12+B15+B13+B14+B11</f>
        <v>67979</v>
      </c>
      <c r="C7" s="50">
        <f>C8+C9+C10+C12+C15+C13+C14+C11</f>
        <v>36662</v>
      </c>
      <c r="D7" s="50">
        <f>D8+D9+D10+D11+D12+D13+D14+D15</f>
        <v>82378</v>
      </c>
      <c r="E7" s="50">
        <f>E8+E9+E10+E11+E12+E13+E14+E15</f>
        <v>81335</v>
      </c>
      <c r="F7" s="50">
        <f>F8+F9+F10+F12+F15+F13+F14+F11</f>
        <v>69928</v>
      </c>
      <c r="G7" s="50">
        <f>G8+G9+G10+G12+G15+G13+G14+G11</f>
        <v>37871</v>
      </c>
      <c r="H7" s="63">
        <f>G7/F7*100</f>
        <v>54.15713305113832</v>
      </c>
      <c r="I7" s="34"/>
    </row>
    <row r="8" spans="1:9" ht="15">
      <c r="A8" s="37" t="s">
        <v>39</v>
      </c>
      <c r="B8" s="24">
        <v>11326</v>
      </c>
      <c r="C8" s="7">
        <v>5747</v>
      </c>
      <c r="D8" s="46">
        <v>15031</v>
      </c>
      <c r="E8" s="7">
        <v>14811</v>
      </c>
      <c r="F8" s="24">
        <v>11297</v>
      </c>
      <c r="G8" s="7">
        <v>5688</v>
      </c>
      <c r="H8" s="63">
        <f>G8/F8*100</f>
        <v>50.349650349650354</v>
      </c>
      <c r="I8" s="34"/>
    </row>
    <row r="9" spans="1:9" ht="15">
      <c r="A9" s="38" t="s">
        <v>19</v>
      </c>
      <c r="B9" s="24">
        <v>9207</v>
      </c>
      <c r="C9" s="7">
        <v>5415</v>
      </c>
      <c r="D9" s="46">
        <v>11051</v>
      </c>
      <c r="E9" s="7">
        <v>11000</v>
      </c>
      <c r="F9" s="24">
        <v>9115</v>
      </c>
      <c r="G9" s="7">
        <v>5529</v>
      </c>
      <c r="H9" s="63">
        <f>G9/F9*100</f>
        <v>60.65825562260011</v>
      </c>
      <c r="I9" s="34"/>
    </row>
    <row r="10" spans="1:9" ht="15">
      <c r="A10" s="38" t="s">
        <v>20</v>
      </c>
      <c r="B10" s="24">
        <v>27908</v>
      </c>
      <c r="C10" s="7">
        <v>15532</v>
      </c>
      <c r="D10" s="46">
        <v>35328</v>
      </c>
      <c r="E10" s="7">
        <v>34785</v>
      </c>
      <c r="F10" s="24">
        <v>30616</v>
      </c>
      <c r="G10" s="7">
        <v>16779</v>
      </c>
      <c r="H10" s="63">
        <f>G10/F10*100</f>
        <v>54.80467729291873</v>
      </c>
      <c r="I10" s="34"/>
    </row>
    <row r="11" spans="1:9" ht="15">
      <c r="A11" s="38" t="s">
        <v>52</v>
      </c>
      <c r="B11" s="24">
        <v>14</v>
      </c>
      <c r="C11" s="7">
        <v>0</v>
      </c>
      <c r="D11" s="46">
        <v>36</v>
      </c>
      <c r="E11" s="7">
        <v>36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5892</v>
      </c>
      <c r="C12" s="7">
        <v>3021</v>
      </c>
      <c r="D12" s="46">
        <v>6987</v>
      </c>
      <c r="E12" s="7">
        <v>6966</v>
      </c>
      <c r="F12" s="24">
        <v>6132</v>
      </c>
      <c r="G12" s="7">
        <v>2970</v>
      </c>
      <c r="H12" s="63">
        <f>G12/F12*100</f>
        <v>48.43444227005871</v>
      </c>
      <c r="I12" s="34"/>
    </row>
    <row r="13" spans="1:9" ht="30" hidden="1">
      <c r="A13" s="38" t="s">
        <v>76</v>
      </c>
      <c r="B13" s="24">
        <v>0</v>
      </c>
      <c r="C13" s="7">
        <v>0</v>
      </c>
      <c r="D13" s="46">
        <v>0</v>
      </c>
      <c r="E13" s="7">
        <v>0</v>
      </c>
      <c r="F13" s="24">
        <v>0</v>
      </c>
      <c r="G13" s="7">
        <v>0</v>
      </c>
      <c r="H13" s="63">
        <v>0</v>
      </c>
      <c r="I13" s="34"/>
    </row>
    <row r="14" spans="1:9" ht="15">
      <c r="A14" s="38" t="s">
        <v>60</v>
      </c>
      <c r="B14" s="24">
        <v>0</v>
      </c>
      <c r="C14" s="7">
        <v>0</v>
      </c>
      <c r="D14" s="46">
        <v>0</v>
      </c>
      <c r="E14" s="7">
        <v>0</v>
      </c>
      <c r="F14" s="24">
        <v>39</v>
      </c>
      <c r="G14" s="7">
        <v>0</v>
      </c>
      <c r="H14" s="63">
        <v>0</v>
      </c>
      <c r="I14" s="34"/>
    </row>
    <row r="15" spans="1:9" ht="30">
      <c r="A15" s="38" t="s">
        <v>21</v>
      </c>
      <c r="B15" s="24">
        <v>13632</v>
      </c>
      <c r="C15" s="7">
        <v>6947</v>
      </c>
      <c r="D15" s="46">
        <v>13945</v>
      </c>
      <c r="E15" s="7">
        <v>13737</v>
      </c>
      <c r="F15" s="24">
        <v>12729</v>
      </c>
      <c r="G15" s="7">
        <v>6905</v>
      </c>
      <c r="H15" s="63">
        <f>G15/F15*100</f>
        <v>54.24620944300417</v>
      </c>
      <c r="I15" s="34"/>
    </row>
    <row r="16" spans="1:9" ht="14.25">
      <c r="A16" s="39" t="s">
        <v>22</v>
      </c>
      <c r="B16" s="27">
        <v>1470</v>
      </c>
      <c r="C16" s="8">
        <v>526</v>
      </c>
      <c r="D16" s="13">
        <v>1470</v>
      </c>
      <c r="E16" s="8">
        <v>1470</v>
      </c>
      <c r="F16" s="27">
        <v>1503</v>
      </c>
      <c r="G16" s="8">
        <v>713</v>
      </c>
      <c r="H16" s="63">
        <f>G16/F16*100</f>
        <v>47.43845642049235</v>
      </c>
      <c r="I16" s="34"/>
    </row>
    <row r="17" spans="1:9" ht="46.5" customHeight="1">
      <c r="A17" s="39" t="s">
        <v>46</v>
      </c>
      <c r="B17" s="27">
        <f>B18+B19+B20</f>
        <v>2759</v>
      </c>
      <c r="C17" s="27">
        <f>C18+C19+C20</f>
        <v>1024</v>
      </c>
      <c r="D17" s="13">
        <f>D18+D20+D19</f>
        <v>2741</v>
      </c>
      <c r="E17" s="13">
        <f>E18+E20+E19</f>
        <v>2632</v>
      </c>
      <c r="F17" s="27">
        <f>F18+F19+F20</f>
        <v>1457</v>
      </c>
      <c r="G17" s="27">
        <f>G18+G19+G20</f>
        <v>810</v>
      </c>
      <c r="H17" s="63">
        <f>G17/F17*100</f>
        <v>55.59368565545641</v>
      </c>
      <c r="I17" s="34"/>
    </row>
    <row r="18" spans="1:9" ht="15">
      <c r="A18" s="38" t="s">
        <v>87</v>
      </c>
      <c r="B18" s="24">
        <v>216</v>
      </c>
      <c r="C18" s="7">
        <v>21</v>
      </c>
      <c r="D18" s="46">
        <v>216</v>
      </c>
      <c r="E18" s="7">
        <v>125</v>
      </c>
      <c r="F18" s="24">
        <v>218</v>
      </c>
      <c r="G18" s="7">
        <v>95</v>
      </c>
      <c r="H18" s="63">
        <f>G18/F18*100</f>
        <v>43.57798165137615</v>
      </c>
      <c r="I18" s="34"/>
    </row>
    <row r="19" spans="1:9" ht="15">
      <c r="A19" s="38" t="s">
        <v>78</v>
      </c>
      <c r="B19" s="24">
        <v>1499</v>
      </c>
      <c r="C19" s="46">
        <v>518</v>
      </c>
      <c r="D19" s="46">
        <v>1499</v>
      </c>
      <c r="E19" s="46">
        <v>1499</v>
      </c>
      <c r="F19" s="24">
        <v>200</v>
      </c>
      <c r="G19" s="46">
        <v>183</v>
      </c>
      <c r="H19" s="63">
        <f aca="true" t="shared" si="0" ref="H19:H26">G19/F19*100</f>
        <v>91.5</v>
      </c>
      <c r="I19" s="34"/>
    </row>
    <row r="20" spans="1:9" ht="15">
      <c r="A20" s="38" t="s">
        <v>59</v>
      </c>
      <c r="B20" s="24">
        <v>1044</v>
      </c>
      <c r="C20" s="46">
        <v>485</v>
      </c>
      <c r="D20" s="46">
        <v>1026</v>
      </c>
      <c r="E20" s="46">
        <v>1008</v>
      </c>
      <c r="F20" s="24">
        <v>1039</v>
      </c>
      <c r="G20" s="46">
        <v>532</v>
      </c>
      <c r="H20" s="63">
        <f t="shared" si="0"/>
        <v>51.203079884504334</v>
      </c>
      <c r="I20" s="34"/>
    </row>
    <row r="21" spans="1:9" ht="19.5" customHeight="1">
      <c r="A21" s="39" t="s">
        <v>23</v>
      </c>
      <c r="B21" s="25">
        <f>B22+B24+B25</f>
        <v>22126</v>
      </c>
      <c r="C21" s="25">
        <f>C22+C24+C25</f>
        <v>7492</v>
      </c>
      <c r="D21" s="12">
        <f>D22+D23+D24+D25</f>
        <v>28507</v>
      </c>
      <c r="E21" s="12">
        <f>E22+E23+E24+E25</f>
        <v>27636</v>
      </c>
      <c r="F21" s="25">
        <f>F22+F23+F24+F25</f>
        <v>36059</v>
      </c>
      <c r="G21" s="25">
        <f>G22+G24+G25+G23</f>
        <v>2775</v>
      </c>
      <c r="H21" s="63">
        <f t="shared" si="0"/>
        <v>7.695720901855292</v>
      </c>
      <c r="I21" s="34"/>
    </row>
    <row r="22" spans="1:9" ht="30">
      <c r="A22" s="38" t="s">
        <v>69</v>
      </c>
      <c r="B22" s="24">
        <v>921</v>
      </c>
      <c r="C22" s="46">
        <v>26</v>
      </c>
      <c r="D22" s="46">
        <v>921</v>
      </c>
      <c r="E22" s="46">
        <v>920</v>
      </c>
      <c r="F22" s="24">
        <v>896</v>
      </c>
      <c r="G22" s="46">
        <v>0</v>
      </c>
      <c r="H22" s="63">
        <f t="shared" si="0"/>
        <v>0</v>
      </c>
      <c r="I22" s="34"/>
    </row>
    <row r="23" spans="1:9" ht="15">
      <c r="A23" s="38" t="s">
        <v>107</v>
      </c>
      <c r="B23" s="24">
        <v>0</v>
      </c>
      <c r="C23" s="46">
        <v>0</v>
      </c>
      <c r="D23" s="46">
        <v>444</v>
      </c>
      <c r="E23" s="7">
        <v>444</v>
      </c>
      <c r="F23" s="24">
        <v>341</v>
      </c>
      <c r="G23" s="46">
        <v>50</v>
      </c>
      <c r="H23" s="63">
        <f t="shared" si="0"/>
        <v>14.66275659824047</v>
      </c>
      <c r="I23" s="34"/>
    </row>
    <row r="24" spans="1:9" ht="15">
      <c r="A24" s="38" t="s">
        <v>68</v>
      </c>
      <c r="B24" s="24">
        <v>20789</v>
      </c>
      <c r="C24" s="7">
        <v>7336</v>
      </c>
      <c r="D24" s="46">
        <v>26803</v>
      </c>
      <c r="E24" s="7">
        <v>25933</v>
      </c>
      <c r="F24" s="24">
        <v>34483</v>
      </c>
      <c r="G24" s="7">
        <v>2569</v>
      </c>
      <c r="H24" s="63">
        <f t="shared" si="0"/>
        <v>7.450047849665052</v>
      </c>
      <c r="I24" s="34"/>
    </row>
    <row r="25" spans="1:9" ht="30">
      <c r="A25" s="38" t="s">
        <v>58</v>
      </c>
      <c r="B25" s="24">
        <v>416</v>
      </c>
      <c r="C25" s="7">
        <v>130</v>
      </c>
      <c r="D25" s="46">
        <v>339</v>
      </c>
      <c r="E25" s="7">
        <v>339</v>
      </c>
      <c r="F25" s="24">
        <v>339</v>
      </c>
      <c r="G25" s="7">
        <v>156</v>
      </c>
      <c r="H25" s="63">
        <f t="shared" si="0"/>
        <v>46.017699115044245</v>
      </c>
      <c r="I25" s="34"/>
    </row>
    <row r="26" spans="1:9" ht="28.5">
      <c r="A26" s="39" t="s">
        <v>24</v>
      </c>
      <c r="B26" s="25">
        <f>B28+B29+B27</f>
        <v>28544</v>
      </c>
      <c r="C26" s="25">
        <f>C28+C29+C27</f>
        <v>12776</v>
      </c>
      <c r="D26" s="12">
        <f>D27+D28+D29</f>
        <v>36337</v>
      </c>
      <c r="E26" s="25">
        <f>E27+E28+E29</f>
        <v>35196</v>
      </c>
      <c r="F26" s="25">
        <f>F27+F28+F29</f>
        <v>32066</v>
      </c>
      <c r="G26" s="25">
        <f>G28+G29+G27</f>
        <v>6756</v>
      </c>
      <c r="H26" s="63">
        <f t="shared" si="0"/>
        <v>21.06904509449261</v>
      </c>
      <c r="I26" s="34"/>
    </row>
    <row r="27" spans="1:9" ht="15">
      <c r="A27" s="38" t="s">
        <v>25</v>
      </c>
      <c r="B27" s="24">
        <v>0</v>
      </c>
      <c r="C27" s="7">
        <v>0</v>
      </c>
      <c r="D27" s="46">
        <v>0</v>
      </c>
      <c r="E27" s="7">
        <v>0</v>
      </c>
      <c r="F27" s="24">
        <v>370</v>
      </c>
      <c r="G27" s="7">
        <v>120</v>
      </c>
      <c r="H27" s="63">
        <v>0</v>
      </c>
      <c r="I27" s="34"/>
    </row>
    <row r="28" spans="1:9" ht="15">
      <c r="A28" s="38" t="s">
        <v>26</v>
      </c>
      <c r="B28" s="24">
        <v>0</v>
      </c>
      <c r="C28" s="7">
        <v>0</v>
      </c>
      <c r="D28" s="46">
        <v>0</v>
      </c>
      <c r="E28" s="7">
        <v>0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28544</v>
      </c>
      <c r="C29" s="7">
        <v>12776</v>
      </c>
      <c r="D29" s="46">
        <v>36337</v>
      </c>
      <c r="E29" s="7">
        <v>35196</v>
      </c>
      <c r="F29" s="24">
        <v>31696</v>
      </c>
      <c r="G29" s="7">
        <v>6636</v>
      </c>
      <c r="H29" s="63">
        <f aca="true" t="shared" si="1" ref="H29:H47">G29/F29*100</f>
        <v>20.936395759717314</v>
      </c>
      <c r="I29" s="34"/>
    </row>
    <row r="30" spans="1:9" ht="28.5">
      <c r="A30" s="39" t="s">
        <v>51</v>
      </c>
      <c r="B30" s="27">
        <v>227</v>
      </c>
      <c r="C30" s="27">
        <v>0</v>
      </c>
      <c r="D30" s="13">
        <f>D31</f>
        <v>385</v>
      </c>
      <c r="E30" s="13">
        <f>E31</f>
        <v>385</v>
      </c>
      <c r="F30" s="27">
        <f>F31</f>
        <v>582</v>
      </c>
      <c r="G30" s="27">
        <v>0</v>
      </c>
      <c r="H30" s="63">
        <f t="shared" si="1"/>
        <v>0</v>
      </c>
      <c r="I30" s="34"/>
    </row>
    <row r="31" spans="1:9" ht="15">
      <c r="A31" s="53" t="s">
        <v>61</v>
      </c>
      <c r="B31" s="24">
        <v>227</v>
      </c>
      <c r="C31" s="7">
        <v>0</v>
      </c>
      <c r="D31" s="46">
        <v>385</v>
      </c>
      <c r="E31" s="7">
        <v>385</v>
      </c>
      <c r="F31" s="24">
        <v>582</v>
      </c>
      <c r="G31" s="7">
        <v>0</v>
      </c>
      <c r="H31" s="63">
        <f t="shared" si="1"/>
        <v>0</v>
      </c>
      <c r="I31" s="34"/>
    </row>
    <row r="32" spans="1:9" ht="14.25">
      <c r="A32" s="39" t="s">
        <v>48</v>
      </c>
      <c r="B32" s="25">
        <f aca="true" t="shared" si="2" ref="B32:G32">B33+B34+B35+B36+B37</f>
        <v>376962</v>
      </c>
      <c r="C32" s="25">
        <f t="shared" si="2"/>
        <v>200576</v>
      </c>
      <c r="D32" s="25">
        <f t="shared" si="2"/>
        <v>370517</v>
      </c>
      <c r="E32" s="25">
        <f t="shared" si="2"/>
        <v>359778</v>
      </c>
      <c r="F32" s="25">
        <f t="shared" si="2"/>
        <v>388538</v>
      </c>
      <c r="G32" s="25">
        <f t="shared" si="2"/>
        <v>204641</v>
      </c>
      <c r="H32" s="63">
        <f t="shared" si="1"/>
        <v>52.669494360911926</v>
      </c>
      <c r="I32" s="34"/>
    </row>
    <row r="33" spans="1:9" ht="15">
      <c r="A33" s="38" t="s">
        <v>28</v>
      </c>
      <c r="B33" s="24">
        <v>69078</v>
      </c>
      <c r="C33" s="7">
        <v>36904</v>
      </c>
      <c r="D33" s="46">
        <v>70199</v>
      </c>
      <c r="E33" s="7">
        <v>65634</v>
      </c>
      <c r="F33" s="24">
        <v>75341</v>
      </c>
      <c r="G33" s="7">
        <v>36842</v>
      </c>
      <c r="H33" s="63">
        <f t="shared" si="1"/>
        <v>48.90033315193587</v>
      </c>
      <c r="I33" s="34"/>
    </row>
    <row r="34" spans="1:9" ht="15">
      <c r="A34" s="38" t="s">
        <v>29</v>
      </c>
      <c r="B34" s="24">
        <v>290072</v>
      </c>
      <c r="C34" s="7">
        <v>154283</v>
      </c>
      <c r="D34" s="46">
        <v>279216</v>
      </c>
      <c r="E34" s="7">
        <v>273592</v>
      </c>
      <c r="F34" s="24">
        <v>294909</v>
      </c>
      <c r="G34" s="7">
        <v>158195</v>
      </c>
      <c r="H34" s="63">
        <f t="shared" si="1"/>
        <v>53.64197091306132</v>
      </c>
      <c r="I34" s="34"/>
    </row>
    <row r="35" spans="1:9" ht="15.75" hidden="1">
      <c r="A35" s="61" t="s">
        <v>57</v>
      </c>
      <c r="B35" s="24">
        <v>0</v>
      </c>
      <c r="C35" s="7">
        <v>0</v>
      </c>
      <c r="D35" s="46">
        <v>0</v>
      </c>
      <c r="E35" s="7">
        <v>0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6538</v>
      </c>
      <c r="C36" s="7">
        <v>4369</v>
      </c>
      <c r="D36" s="46">
        <v>7330</v>
      </c>
      <c r="E36" s="7">
        <v>7102</v>
      </c>
      <c r="F36" s="24">
        <v>6825</v>
      </c>
      <c r="G36" s="7">
        <v>3642</v>
      </c>
      <c r="H36" s="63">
        <f t="shared" si="1"/>
        <v>53.362637362637365</v>
      </c>
      <c r="I36" s="34"/>
    </row>
    <row r="37" spans="1:9" ht="30">
      <c r="A37" s="38" t="s">
        <v>31</v>
      </c>
      <c r="B37" s="24">
        <v>11274</v>
      </c>
      <c r="C37" s="7">
        <v>5020</v>
      </c>
      <c r="D37" s="46">
        <v>13772</v>
      </c>
      <c r="E37" s="7">
        <v>13450</v>
      </c>
      <c r="F37" s="24">
        <v>11463</v>
      </c>
      <c r="G37" s="7">
        <v>5962</v>
      </c>
      <c r="H37" s="63">
        <f t="shared" si="1"/>
        <v>52.01081741254471</v>
      </c>
      <c r="I37" s="34"/>
    </row>
    <row r="38" spans="1:9" ht="33" customHeight="1">
      <c r="A38" s="39" t="s">
        <v>49</v>
      </c>
      <c r="B38" s="25">
        <f aca="true" t="shared" si="3" ref="B38:G38">B39+B40+B41</f>
        <v>54163</v>
      </c>
      <c r="C38" s="25">
        <f t="shared" si="3"/>
        <v>28616</v>
      </c>
      <c r="D38" s="12">
        <f t="shared" si="3"/>
        <v>54848</v>
      </c>
      <c r="E38" s="25">
        <f t="shared" si="3"/>
        <v>54425</v>
      </c>
      <c r="F38" s="25">
        <f t="shared" si="3"/>
        <v>57427</v>
      </c>
      <c r="G38" s="25">
        <f t="shared" si="3"/>
        <v>32307</v>
      </c>
      <c r="H38" s="63">
        <f t="shared" si="1"/>
        <v>56.25750953384296</v>
      </c>
      <c r="I38" s="34"/>
    </row>
    <row r="39" spans="1:9" ht="15">
      <c r="A39" s="38" t="s">
        <v>32</v>
      </c>
      <c r="B39" s="24">
        <v>51529</v>
      </c>
      <c r="C39" s="7">
        <v>27460</v>
      </c>
      <c r="D39" s="46">
        <v>52210</v>
      </c>
      <c r="E39" s="7">
        <v>51932</v>
      </c>
      <c r="F39" s="24">
        <v>54499</v>
      </c>
      <c r="G39" s="7">
        <v>30796</v>
      </c>
      <c r="H39" s="63">
        <f t="shared" si="1"/>
        <v>56.507458852456004</v>
      </c>
      <c r="I39" s="34"/>
    </row>
    <row r="40" spans="1:9" ht="15">
      <c r="A40" s="38" t="s">
        <v>33</v>
      </c>
      <c r="B40" s="24">
        <v>1334</v>
      </c>
      <c r="C40" s="7">
        <v>540</v>
      </c>
      <c r="D40" s="46">
        <v>1352</v>
      </c>
      <c r="E40" s="7">
        <v>1260</v>
      </c>
      <c r="F40" s="24">
        <v>1388</v>
      </c>
      <c r="G40" s="7">
        <v>735</v>
      </c>
      <c r="H40" s="63">
        <f t="shared" si="1"/>
        <v>52.95389048991355</v>
      </c>
      <c r="I40" s="34"/>
    </row>
    <row r="41" spans="1:9" ht="30">
      <c r="A41" s="38" t="s">
        <v>53</v>
      </c>
      <c r="B41" s="24">
        <v>1300</v>
      </c>
      <c r="C41" s="46">
        <v>616</v>
      </c>
      <c r="D41" s="46">
        <v>1286</v>
      </c>
      <c r="E41" s="46">
        <v>1233</v>
      </c>
      <c r="F41" s="24">
        <v>1540</v>
      </c>
      <c r="G41" s="46">
        <v>776</v>
      </c>
      <c r="H41" s="63">
        <f t="shared" si="1"/>
        <v>50.38961038961038</v>
      </c>
      <c r="I41" s="34"/>
    </row>
    <row r="42" spans="1:9" ht="19.5" customHeight="1">
      <c r="A42" s="39" t="s">
        <v>65</v>
      </c>
      <c r="B42" s="25">
        <v>265</v>
      </c>
      <c r="C42" s="25">
        <v>100</v>
      </c>
      <c r="D42" s="12">
        <f>D43</f>
        <v>265</v>
      </c>
      <c r="E42" s="25">
        <f>E43</f>
        <v>265</v>
      </c>
      <c r="F42" s="25">
        <f>F43</f>
        <v>273</v>
      </c>
      <c r="G42" s="25">
        <f>G43</f>
        <v>34</v>
      </c>
      <c r="H42" s="63">
        <f t="shared" si="1"/>
        <v>12.454212454212454</v>
      </c>
      <c r="I42" s="34"/>
    </row>
    <row r="43" spans="1:9" ht="30.75" customHeight="1">
      <c r="A43" s="38" t="s">
        <v>66</v>
      </c>
      <c r="B43" s="24">
        <v>265</v>
      </c>
      <c r="C43" s="7">
        <v>100</v>
      </c>
      <c r="D43" s="46">
        <v>265</v>
      </c>
      <c r="E43" s="7">
        <v>265</v>
      </c>
      <c r="F43" s="24">
        <v>273</v>
      </c>
      <c r="G43" s="7">
        <v>34</v>
      </c>
      <c r="H43" s="63">
        <f t="shared" si="1"/>
        <v>12.454212454212454</v>
      </c>
      <c r="I43" s="34"/>
    </row>
    <row r="44" spans="1:9" ht="14.25">
      <c r="A44" s="39" t="s">
        <v>50</v>
      </c>
      <c r="B44" s="25">
        <f aca="true" t="shared" si="4" ref="B44:G44">B45+B46+B47</f>
        <v>19794</v>
      </c>
      <c r="C44" s="25">
        <f t="shared" si="4"/>
        <v>10695</v>
      </c>
      <c r="D44" s="12">
        <f t="shared" si="4"/>
        <v>19048</v>
      </c>
      <c r="E44" s="25">
        <f t="shared" si="4"/>
        <v>17915</v>
      </c>
      <c r="F44" s="25">
        <f t="shared" si="4"/>
        <v>21218</v>
      </c>
      <c r="G44" s="25">
        <f t="shared" si="4"/>
        <v>14532</v>
      </c>
      <c r="H44" s="63">
        <f t="shared" si="1"/>
        <v>68.4890187576586</v>
      </c>
      <c r="I44" s="34"/>
    </row>
    <row r="45" spans="1:9" ht="15">
      <c r="A45" s="38" t="s">
        <v>45</v>
      </c>
      <c r="B45" s="49">
        <v>2740</v>
      </c>
      <c r="C45" s="51">
        <v>354</v>
      </c>
      <c r="D45" s="20">
        <v>995</v>
      </c>
      <c r="E45" s="51">
        <v>995</v>
      </c>
      <c r="F45" s="49">
        <v>2616</v>
      </c>
      <c r="G45" s="51">
        <v>221</v>
      </c>
      <c r="H45" s="63">
        <f t="shared" si="1"/>
        <v>8.448012232415902</v>
      </c>
      <c r="I45" s="34"/>
    </row>
    <row r="46" spans="1:9" ht="15">
      <c r="A46" s="38" t="s">
        <v>34</v>
      </c>
      <c r="B46" s="24">
        <v>8360</v>
      </c>
      <c r="C46" s="7">
        <v>4255</v>
      </c>
      <c r="D46" s="46">
        <v>9359</v>
      </c>
      <c r="E46" s="7">
        <v>8226</v>
      </c>
      <c r="F46" s="24">
        <v>8498</v>
      </c>
      <c r="G46" s="7">
        <v>4207</v>
      </c>
      <c r="H46" s="63">
        <f t="shared" si="1"/>
        <v>49.505766062602966</v>
      </c>
      <c r="I46" s="34"/>
    </row>
    <row r="47" spans="1:9" ht="15">
      <c r="A47" s="40" t="s">
        <v>35</v>
      </c>
      <c r="B47" s="43">
        <v>8694</v>
      </c>
      <c r="C47" s="41">
        <v>6086</v>
      </c>
      <c r="D47" s="65">
        <v>8694</v>
      </c>
      <c r="E47" s="41">
        <v>8694</v>
      </c>
      <c r="F47" s="43">
        <v>10104</v>
      </c>
      <c r="G47" s="41">
        <v>10104</v>
      </c>
      <c r="H47" s="63">
        <f t="shared" si="1"/>
        <v>100</v>
      </c>
      <c r="I47" s="34"/>
    </row>
    <row r="48" spans="1:9" ht="28.5">
      <c r="A48" s="62" t="s">
        <v>64</v>
      </c>
      <c r="B48" s="29">
        <v>8587</v>
      </c>
      <c r="C48" s="29">
        <v>4353</v>
      </c>
      <c r="D48" s="66">
        <f>D49</f>
        <v>9795</v>
      </c>
      <c r="E48" s="29">
        <f>E49</f>
        <v>9795</v>
      </c>
      <c r="F48" s="29">
        <f>F49</f>
        <v>15337</v>
      </c>
      <c r="G48" s="29">
        <f>G49</f>
        <v>10133</v>
      </c>
      <c r="H48" s="63">
        <f>G48/F48*100</f>
        <v>66.06898350394471</v>
      </c>
      <c r="I48" s="34"/>
    </row>
    <row r="49" spans="1:9" ht="15.75" thickBot="1">
      <c r="A49" s="40" t="s">
        <v>54</v>
      </c>
      <c r="B49" s="43">
        <v>8587</v>
      </c>
      <c r="C49" s="41">
        <v>4353</v>
      </c>
      <c r="D49" s="65">
        <v>9795</v>
      </c>
      <c r="E49" s="41">
        <v>9795</v>
      </c>
      <c r="F49" s="43">
        <v>15337</v>
      </c>
      <c r="G49" s="41">
        <v>10133</v>
      </c>
      <c r="H49" s="80">
        <f>G49/F49*100</f>
        <v>66.06898350394471</v>
      </c>
      <c r="I49" s="34"/>
    </row>
    <row r="50" spans="1:9" ht="30" thickBot="1" thickTop="1">
      <c r="A50" s="84" t="s">
        <v>134</v>
      </c>
      <c r="B50" s="44">
        <v>0</v>
      </c>
      <c r="C50" s="44">
        <v>0</v>
      </c>
      <c r="D50" s="8">
        <v>0</v>
      </c>
      <c r="E50" s="8">
        <v>0</v>
      </c>
      <c r="F50" s="8">
        <v>53</v>
      </c>
      <c r="G50" s="8">
        <v>53</v>
      </c>
      <c r="H50" s="83">
        <f>G50/F50*100</f>
        <v>100</v>
      </c>
      <c r="I50" s="34"/>
    </row>
    <row r="51" spans="1:9" ht="15.75" thickBot="1" thickTop="1">
      <c r="A51" s="81" t="s">
        <v>38</v>
      </c>
      <c r="B51" s="82">
        <f>B48+B44+B42+B38+B32+B30+B26+B21+B17+B16+B7</f>
        <v>582876</v>
      </c>
      <c r="C51" s="82">
        <f>C48+C44+C42+C38+C32+C26+C21+C17+C16+C7</f>
        <v>302820</v>
      </c>
      <c r="D51" s="44">
        <f>D48+D44+D42+D38+D32+D26+D21+D17+D16+D7+D30</f>
        <v>606291</v>
      </c>
      <c r="E51" s="44">
        <f>E48+E44+E42+E38+E32+E26+E21+E17+E16+E7+E30</f>
        <v>590832</v>
      </c>
      <c r="F51" s="44">
        <f>F48+F44+F42+F38+F32+F30+F26+F21+F17+F16+F7+F50</f>
        <v>624441</v>
      </c>
      <c r="G51" s="82">
        <f>G48+G44+G42+G38+G32+G26+G21+G17+G16+G7+G30+G50</f>
        <v>310625</v>
      </c>
      <c r="H51" s="63">
        <f>G51/F51*100</f>
        <v>49.74449147317361</v>
      </c>
      <c r="I51" s="34"/>
    </row>
    <row r="52" spans="2:9" ht="0.75" customHeight="1" thickTop="1">
      <c r="B52" s="34"/>
      <c r="C52" s="34"/>
      <c r="D52" s="34"/>
      <c r="E52" s="34"/>
      <c r="F52" s="34"/>
      <c r="G52" s="34"/>
      <c r="H52" s="34"/>
      <c r="I52" s="34"/>
    </row>
    <row r="53" spans="1:9" ht="15.75">
      <c r="A53" s="45" t="s">
        <v>40</v>
      </c>
      <c r="B53" s="45"/>
      <c r="C53" s="45"/>
      <c r="D53" s="45"/>
      <c r="E53" s="45"/>
      <c r="F53" s="45"/>
      <c r="G53" s="45"/>
      <c r="H53" s="34"/>
      <c r="I53" s="34"/>
    </row>
    <row r="54" spans="1:9" ht="15.75">
      <c r="A54" s="45" t="s">
        <v>41</v>
      </c>
      <c r="B54" s="45"/>
      <c r="C54" s="45"/>
      <c r="D54" s="45"/>
      <c r="E54" s="45"/>
      <c r="F54" s="45" t="s">
        <v>42</v>
      </c>
      <c r="G54" s="45"/>
      <c r="H54" s="34"/>
      <c r="I54" s="34"/>
    </row>
    <row r="55" spans="8:9" ht="12.75"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  <row r="88" spans="2:9" ht="12.75">
      <c r="B88" s="34"/>
      <c r="C88" s="34"/>
      <c r="D88" s="34"/>
      <c r="E88" s="34"/>
      <c r="F88" s="34"/>
      <c r="G88" s="34"/>
      <c r="H88" s="34"/>
      <c r="I88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6" sqref="F6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85" t="s">
        <v>16</v>
      </c>
      <c r="B1" s="85"/>
      <c r="C1" s="85"/>
      <c r="D1" s="85"/>
      <c r="E1" s="85"/>
      <c r="F1" s="85"/>
      <c r="G1" s="85"/>
      <c r="H1" s="85"/>
    </row>
    <row r="2" spans="1:8" ht="18.75">
      <c r="A2" s="85" t="s">
        <v>17</v>
      </c>
      <c r="B2" s="85"/>
      <c r="C2" s="85"/>
      <c r="D2" s="85"/>
      <c r="E2" s="85"/>
      <c r="F2" s="85"/>
      <c r="G2" s="85"/>
      <c r="H2" s="85"/>
    </row>
    <row r="3" spans="1:8" ht="19.5" thickBot="1">
      <c r="A3" s="85" t="s">
        <v>158</v>
      </c>
      <c r="B3" s="85"/>
      <c r="C3" s="85"/>
      <c r="D3" s="85"/>
      <c r="E3" s="85"/>
      <c r="F3" s="85"/>
      <c r="G3" s="85"/>
      <c r="H3" s="85"/>
    </row>
    <row r="4" ht="13.5" hidden="1" thickBot="1"/>
    <row r="5" spans="1:8" ht="65.25" customHeight="1" thickBot="1" thickTop="1">
      <c r="A5" s="5"/>
      <c r="B5" s="59" t="s">
        <v>97</v>
      </c>
      <c r="C5" s="60" t="s">
        <v>159</v>
      </c>
      <c r="D5" s="47" t="s">
        <v>128</v>
      </c>
      <c r="E5" s="48" t="s">
        <v>129</v>
      </c>
      <c r="F5" s="54" t="s">
        <v>160</v>
      </c>
      <c r="G5" s="56" t="s">
        <v>161</v>
      </c>
      <c r="H5" s="9" t="s">
        <v>0</v>
      </c>
    </row>
    <row r="6" spans="1:8" ht="16.5" thickTop="1">
      <c r="A6" s="14" t="s">
        <v>1</v>
      </c>
      <c r="B6" s="22">
        <f>B7+B8+B9+B10+B11+B12+B13</f>
        <v>154390</v>
      </c>
      <c r="C6" s="22">
        <f>C7+C8+C9+C10+C11+C12+C13</f>
        <v>92540</v>
      </c>
      <c r="D6" s="22">
        <f>D7+D8+D9+D10+D11+D12</f>
        <v>156938</v>
      </c>
      <c r="E6" s="22">
        <f>E7+E8+E9+E10+E11+E12</f>
        <v>173239</v>
      </c>
      <c r="F6" s="22">
        <f>F7+F8+F9+F10+F11+F12+F13</f>
        <v>161787</v>
      </c>
      <c r="G6" s="22">
        <f>G7+G8+G9+G10+G11+G12+G13</f>
        <v>88189</v>
      </c>
      <c r="H6" s="23">
        <f aca="true" t="shared" si="0" ref="H6:H12">ROUND(G6/F6*100,1)</f>
        <v>54.5</v>
      </c>
    </row>
    <row r="7" spans="1:8" ht="31.5">
      <c r="A7" s="15" t="s">
        <v>2</v>
      </c>
      <c r="B7" s="57">
        <v>120000</v>
      </c>
      <c r="C7" s="58">
        <v>67659</v>
      </c>
      <c r="D7" s="57">
        <v>120129</v>
      </c>
      <c r="E7" s="58">
        <v>126002</v>
      </c>
      <c r="F7" s="57">
        <v>123500</v>
      </c>
      <c r="G7" s="58">
        <v>66449</v>
      </c>
      <c r="H7" s="26">
        <f t="shared" si="0"/>
        <v>53.8</v>
      </c>
    </row>
    <row r="8" spans="1:8" ht="15.75">
      <c r="A8" s="15" t="s">
        <v>67</v>
      </c>
      <c r="B8" s="57">
        <v>15939</v>
      </c>
      <c r="C8" s="58">
        <v>13962</v>
      </c>
      <c r="D8" s="57">
        <v>15939</v>
      </c>
      <c r="E8" s="58">
        <v>25901</v>
      </c>
      <c r="F8" s="57">
        <v>17700</v>
      </c>
      <c r="G8" s="58">
        <v>10683</v>
      </c>
      <c r="H8" s="26">
        <f t="shared" si="0"/>
        <v>60.4</v>
      </c>
    </row>
    <row r="9" spans="1:8" ht="31.5">
      <c r="A9" s="15" t="s">
        <v>3</v>
      </c>
      <c r="B9" s="57">
        <v>5349</v>
      </c>
      <c r="C9" s="58">
        <v>4156</v>
      </c>
      <c r="D9" s="57">
        <v>5796</v>
      </c>
      <c r="E9" s="58">
        <v>5996</v>
      </c>
      <c r="F9" s="57">
        <v>5774</v>
      </c>
      <c r="G9" s="58">
        <v>4271</v>
      </c>
      <c r="H9" s="26">
        <f t="shared" si="0"/>
        <v>74</v>
      </c>
    </row>
    <row r="10" spans="1:8" ht="31.5">
      <c r="A10" s="15" t="s">
        <v>4</v>
      </c>
      <c r="B10" s="57">
        <v>1807</v>
      </c>
      <c r="C10" s="58">
        <v>32</v>
      </c>
      <c r="D10" s="57">
        <v>1932</v>
      </c>
      <c r="E10" s="58">
        <v>2006</v>
      </c>
      <c r="F10" s="57">
        <v>2070</v>
      </c>
      <c r="G10" s="58">
        <v>99</v>
      </c>
      <c r="H10" s="26">
        <f t="shared" si="0"/>
        <v>4.8</v>
      </c>
    </row>
    <row r="11" spans="1:8" ht="15.75">
      <c r="A11" s="15" t="s">
        <v>5</v>
      </c>
      <c r="B11" s="57">
        <v>10687</v>
      </c>
      <c r="C11" s="58">
        <v>6173</v>
      </c>
      <c r="D11" s="57">
        <v>12278</v>
      </c>
      <c r="E11" s="58">
        <v>12280</v>
      </c>
      <c r="F11" s="57">
        <v>11800</v>
      </c>
      <c r="G11" s="58">
        <v>6239</v>
      </c>
      <c r="H11" s="26">
        <f t="shared" si="0"/>
        <v>52.9</v>
      </c>
    </row>
    <row r="12" spans="1:8" ht="15.75">
      <c r="A12" s="15" t="s">
        <v>6</v>
      </c>
      <c r="B12" s="57">
        <v>608</v>
      </c>
      <c r="C12" s="58">
        <v>558</v>
      </c>
      <c r="D12" s="57">
        <v>864</v>
      </c>
      <c r="E12" s="58">
        <v>1054</v>
      </c>
      <c r="F12" s="57">
        <v>943</v>
      </c>
      <c r="G12" s="58">
        <v>448</v>
      </c>
      <c r="H12" s="26">
        <f t="shared" si="0"/>
        <v>47.5</v>
      </c>
    </row>
    <row r="13" spans="1:8" ht="47.25">
      <c r="A13" s="15" t="s">
        <v>7</v>
      </c>
      <c r="B13" s="24">
        <v>0</v>
      </c>
      <c r="C13" s="7">
        <v>0</v>
      </c>
      <c r="D13" s="49">
        <v>0</v>
      </c>
      <c r="E13" s="49">
        <v>0</v>
      </c>
      <c r="F13" s="24">
        <v>0</v>
      </c>
      <c r="G13" s="7">
        <v>0</v>
      </c>
      <c r="H13" s="28" t="s">
        <v>8</v>
      </c>
    </row>
    <row r="14" spans="1:8" ht="31.5">
      <c r="A14" s="16" t="s">
        <v>9</v>
      </c>
      <c r="B14" s="25">
        <f aca="true" t="shared" si="1" ref="B14:G14">B15+B16+B17+B18+B19+B20</f>
        <v>13813</v>
      </c>
      <c r="C14" s="25">
        <f t="shared" si="1"/>
        <v>13496</v>
      </c>
      <c r="D14" s="25">
        <f t="shared" si="1"/>
        <v>16283</v>
      </c>
      <c r="E14" s="25">
        <f t="shared" si="1"/>
        <v>17249</v>
      </c>
      <c r="F14" s="25">
        <f t="shared" si="1"/>
        <v>7917</v>
      </c>
      <c r="G14" s="25">
        <f t="shared" si="1"/>
        <v>7298</v>
      </c>
      <c r="H14" s="26">
        <f aca="true" t="shared" si="2" ref="H14:H24">ROUND(G14/F14*100,1)</f>
        <v>92.2</v>
      </c>
    </row>
    <row r="15" spans="1:8" ht="47.25" customHeight="1">
      <c r="A15" s="17" t="s">
        <v>10</v>
      </c>
      <c r="B15" s="24">
        <v>2296</v>
      </c>
      <c r="C15" s="7">
        <v>1908</v>
      </c>
      <c r="D15" s="24">
        <v>2689</v>
      </c>
      <c r="E15" s="7">
        <v>2873</v>
      </c>
      <c r="F15" s="24">
        <v>2487</v>
      </c>
      <c r="G15" s="7">
        <v>1951</v>
      </c>
      <c r="H15" s="26">
        <f t="shared" si="2"/>
        <v>78.4</v>
      </c>
    </row>
    <row r="16" spans="1:8" ht="48" customHeight="1">
      <c r="A16" s="15" t="s">
        <v>11</v>
      </c>
      <c r="B16" s="57">
        <v>227</v>
      </c>
      <c r="C16" s="58">
        <v>277</v>
      </c>
      <c r="D16" s="57">
        <v>385</v>
      </c>
      <c r="E16" s="58">
        <v>503</v>
      </c>
      <c r="F16" s="57">
        <v>489</v>
      </c>
      <c r="G16" s="58">
        <v>188</v>
      </c>
      <c r="H16" s="26">
        <f t="shared" si="2"/>
        <v>38.4</v>
      </c>
    </row>
    <row r="17" spans="1:8" ht="47.25">
      <c r="A17" s="15" t="s">
        <v>44</v>
      </c>
      <c r="B17" s="57">
        <v>191</v>
      </c>
      <c r="C17" s="58">
        <v>701</v>
      </c>
      <c r="D17" s="57">
        <v>760</v>
      </c>
      <c r="E17" s="58">
        <v>797</v>
      </c>
      <c r="F17" s="57">
        <v>138</v>
      </c>
      <c r="G17" s="58">
        <v>308</v>
      </c>
      <c r="H17" s="26">
        <f t="shared" si="2"/>
        <v>223.2</v>
      </c>
    </row>
    <row r="18" spans="1:8" ht="15.75">
      <c r="A18" s="15" t="s">
        <v>12</v>
      </c>
      <c r="B18" s="57">
        <v>1000</v>
      </c>
      <c r="C18" s="58">
        <v>455</v>
      </c>
      <c r="D18" s="57">
        <v>1088</v>
      </c>
      <c r="E18" s="58">
        <v>1262</v>
      </c>
      <c r="F18" s="57">
        <v>860</v>
      </c>
      <c r="G18" s="58">
        <v>838</v>
      </c>
      <c r="H18" s="26">
        <f t="shared" si="2"/>
        <v>97.4</v>
      </c>
    </row>
    <row r="19" spans="1:8" ht="63">
      <c r="A19" s="15" t="s">
        <v>62</v>
      </c>
      <c r="B19" s="57">
        <v>6295</v>
      </c>
      <c r="C19" s="58">
        <v>6320</v>
      </c>
      <c r="D19" s="57">
        <v>6295</v>
      </c>
      <c r="E19" s="58">
        <v>6708</v>
      </c>
      <c r="F19" s="57">
        <v>0</v>
      </c>
      <c r="G19" s="58">
        <v>36</v>
      </c>
      <c r="H19" s="26">
        <v>0</v>
      </c>
    </row>
    <row r="20" spans="1:8" ht="31.5">
      <c r="A20" s="15" t="s">
        <v>13</v>
      </c>
      <c r="B20" s="24">
        <v>3804</v>
      </c>
      <c r="C20" s="7">
        <v>3835</v>
      </c>
      <c r="D20" s="24">
        <v>5066</v>
      </c>
      <c r="E20" s="7">
        <v>5106</v>
      </c>
      <c r="F20" s="24">
        <v>3943</v>
      </c>
      <c r="G20" s="7">
        <v>3977</v>
      </c>
      <c r="H20" s="26">
        <f t="shared" si="2"/>
        <v>100.9</v>
      </c>
    </row>
    <row r="21" spans="1:8" ht="31.5">
      <c r="A21" s="16" t="s">
        <v>14</v>
      </c>
      <c r="B21" s="32">
        <f aca="true" t="shared" si="3" ref="B21:G21">B14+B6</f>
        <v>168203</v>
      </c>
      <c r="C21" s="32">
        <f t="shared" si="3"/>
        <v>106036</v>
      </c>
      <c r="D21" s="21">
        <f t="shared" si="3"/>
        <v>173221</v>
      </c>
      <c r="E21" s="32">
        <f t="shared" si="3"/>
        <v>190488</v>
      </c>
      <c r="F21" s="32">
        <f t="shared" si="3"/>
        <v>169704</v>
      </c>
      <c r="G21" s="32">
        <f t="shared" si="3"/>
        <v>95487</v>
      </c>
      <c r="H21" s="26">
        <f t="shared" si="2"/>
        <v>56.3</v>
      </c>
    </row>
    <row r="22" spans="1:8" ht="31.5">
      <c r="A22" s="18" t="s">
        <v>55</v>
      </c>
      <c r="B22" s="29">
        <v>393918</v>
      </c>
      <c r="C22" s="52">
        <v>255627</v>
      </c>
      <c r="D22" s="29">
        <v>406427</v>
      </c>
      <c r="E22" s="52">
        <v>406337</v>
      </c>
      <c r="F22" s="29">
        <v>438221</v>
      </c>
      <c r="G22" s="52">
        <v>279719</v>
      </c>
      <c r="H22" s="33">
        <f t="shared" si="2"/>
        <v>63.8</v>
      </c>
    </row>
    <row r="23" spans="1:8" ht="31.5">
      <c r="A23" s="18" t="s">
        <v>103</v>
      </c>
      <c r="B23" s="29">
        <v>0</v>
      </c>
      <c r="C23" s="52">
        <v>0</v>
      </c>
      <c r="D23" s="66">
        <v>66</v>
      </c>
      <c r="E23" s="52">
        <v>66</v>
      </c>
      <c r="F23" s="29">
        <v>0</v>
      </c>
      <c r="G23" s="52">
        <v>0</v>
      </c>
      <c r="H23" s="33">
        <v>0</v>
      </c>
    </row>
    <row r="24" spans="1:8" ht="48" thickBot="1">
      <c r="A24" s="16" t="s">
        <v>56</v>
      </c>
      <c r="B24" s="27">
        <v>0</v>
      </c>
      <c r="C24" s="8">
        <v>-76</v>
      </c>
      <c r="D24" s="13">
        <v>-76</v>
      </c>
      <c r="E24" s="8">
        <v>-386</v>
      </c>
      <c r="F24" s="27">
        <v>-368</v>
      </c>
      <c r="G24" s="8">
        <v>-368</v>
      </c>
      <c r="H24" s="33">
        <f t="shared" si="2"/>
        <v>100</v>
      </c>
    </row>
    <row r="25" spans="1:8" ht="28.5" customHeight="1" thickBot="1" thickTop="1">
      <c r="A25" s="6" t="s">
        <v>15</v>
      </c>
      <c r="B25" s="30">
        <f>B21+B22</f>
        <v>562121</v>
      </c>
      <c r="C25" s="30">
        <f>C21+C22+C24</f>
        <v>361587</v>
      </c>
      <c r="D25" s="68">
        <f>D21+D22+D23+D24</f>
        <v>579638</v>
      </c>
      <c r="E25" s="68">
        <f>E21+E22+E23+E24</f>
        <v>596505</v>
      </c>
      <c r="F25" s="30">
        <f>F21+F22+F24</f>
        <v>607557</v>
      </c>
      <c r="G25" s="30">
        <f>G21+G22+G24</f>
        <v>374838</v>
      </c>
      <c r="H25" s="19">
        <f>ROUND(G25/F25*100,1)</f>
        <v>61.7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24">
      <selection activeCell="D21" sqref="D21:E24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" customHeight="1" thickBot="1">
      <c r="A4" s="86" t="s">
        <v>158</v>
      </c>
      <c r="B4" s="86"/>
      <c r="C4" s="86"/>
      <c r="D4" s="86"/>
      <c r="E4" s="86"/>
      <c r="F4" s="86"/>
      <c r="G4" s="86"/>
      <c r="H4" s="86"/>
    </row>
    <row r="5" ht="2.25" customHeight="1" hidden="1" thickBot="1"/>
    <row r="6" spans="1:9" ht="65.25" thickBot="1" thickTop="1">
      <c r="A6" s="35"/>
      <c r="B6" s="54" t="s">
        <v>98</v>
      </c>
      <c r="C6" s="55" t="s">
        <v>99</v>
      </c>
      <c r="D6" s="10" t="s">
        <v>128</v>
      </c>
      <c r="E6" s="31" t="s">
        <v>129</v>
      </c>
      <c r="F6" s="54" t="s">
        <v>162</v>
      </c>
      <c r="G6" s="56" t="s">
        <v>163</v>
      </c>
      <c r="H6" s="9" t="s">
        <v>0</v>
      </c>
      <c r="I6" s="34"/>
    </row>
    <row r="7" spans="1:9" ht="29.25" thickTop="1">
      <c r="A7" s="36" t="s">
        <v>18</v>
      </c>
      <c r="B7" s="50">
        <f aca="true" t="shared" si="0" ref="B7:G7">B8+B9+B10+B12+B14+B13+B11</f>
        <v>68901</v>
      </c>
      <c r="C7" s="50">
        <f t="shared" si="0"/>
        <v>43135</v>
      </c>
      <c r="D7" s="50">
        <f t="shared" si="0"/>
        <v>82378</v>
      </c>
      <c r="E7" s="50">
        <f t="shared" si="0"/>
        <v>81335</v>
      </c>
      <c r="F7" s="50">
        <f t="shared" si="0"/>
        <v>74756</v>
      </c>
      <c r="G7" s="50">
        <f t="shared" si="0"/>
        <v>43440</v>
      </c>
      <c r="H7" s="63">
        <f>G7/F7*100</f>
        <v>58.10904810316229</v>
      </c>
      <c r="I7" s="34"/>
    </row>
    <row r="8" spans="1:9" ht="15">
      <c r="A8" s="37" t="s">
        <v>39</v>
      </c>
      <c r="B8" s="24">
        <v>11344</v>
      </c>
      <c r="C8" s="7">
        <v>6637</v>
      </c>
      <c r="D8" s="46">
        <v>15031</v>
      </c>
      <c r="E8" s="7">
        <v>14811</v>
      </c>
      <c r="F8" s="24">
        <v>12041</v>
      </c>
      <c r="G8" s="7">
        <v>6446</v>
      </c>
      <c r="H8" s="63">
        <f>G8/F8*100</f>
        <v>53.533759654513744</v>
      </c>
      <c r="I8" s="34"/>
    </row>
    <row r="9" spans="1:9" ht="15">
      <c r="A9" s="38" t="s">
        <v>19</v>
      </c>
      <c r="B9" s="24">
        <v>9340</v>
      </c>
      <c r="C9" s="7">
        <v>6518</v>
      </c>
      <c r="D9" s="46">
        <v>11051</v>
      </c>
      <c r="E9" s="7">
        <v>11000</v>
      </c>
      <c r="F9" s="24">
        <v>10405</v>
      </c>
      <c r="G9" s="7">
        <v>6744</v>
      </c>
      <c r="H9" s="63">
        <f>G9/F9*100</f>
        <v>64.81499279192697</v>
      </c>
      <c r="I9" s="34"/>
    </row>
    <row r="10" spans="1:9" ht="15">
      <c r="A10" s="38" t="s">
        <v>20</v>
      </c>
      <c r="B10" s="24">
        <v>28657</v>
      </c>
      <c r="C10" s="7">
        <v>18368</v>
      </c>
      <c r="D10" s="46">
        <v>35328</v>
      </c>
      <c r="E10" s="7">
        <v>34785</v>
      </c>
      <c r="F10" s="24">
        <v>33080</v>
      </c>
      <c r="G10" s="7">
        <v>19104</v>
      </c>
      <c r="H10" s="63">
        <f>G10/F10*100</f>
        <v>57.750906892382105</v>
      </c>
      <c r="I10" s="34"/>
    </row>
    <row r="11" spans="1:9" ht="15">
      <c r="A11" s="38" t="s">
        <v>52</v>
      </c>
      <c r="B11" s="24">
        <v>14</v>
      </c>
      <c r="C11" s="7">
        <v>0</v>
      </c>
      <c r="D11" s="46">
        <v>36</v>
      </c>
      <c r="E11" s="7">
        <v>36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5892</v>
      </c>
      <c r="C12" s="7">
        <v>3593</v>
      </c>
      <c r="D12" s="46">
        <v>6987</v>
      </c>
      <c r="E12" s="7">
        <v>6966</v>
      </c>
      <c r="F12" s="24">
        <v>6299</v>
      </c>
      <c r="G12" s="7">
        <v>3482</v>
      </c>
      <c r="H12" s="63">
        <f>G12/F12*100</f>
        <v>55.278615653278294</v>
      </c>
      <c r="I12" s="34"/>
    </row>
    <row r="13" spans="1:9" ht="15">
      <c r="A13" s="38" t="s">
        <v>60</v>
      </c>
      <c r="B13" s="24">
        <v>0</v>
      </c>
      <c r="C13" s="7">
        <v>0</v>
      </c>
      <c r="D13" s="46">
        <v>0</v>
      </c>
      <c r="E13" s="7">
        <v>0</v>
      </c>
      <c r="F13" s="24">
        <v>39</v>
      </c>
      <c r="G13" s="7">
        <v>0</v>
      </c>
      <c r="H13" s="63">
        <v>0</v>
      </c>
      <c r="I13" s="34"/>
    </row>
    <row r="14" spans="1:9" ht="30">
      <c r="A14" s="38" t="s">
        <v>21</v>
      </c>
      <c r="B14" s="24">
        <v>13654</v>
      </c>
      <c r="C14" s="7">
        <v>8019</v>
      </c>
      <c r="D14" s="46">
        <v>13945</v>
      </c>
      <c r="E14" s="7">
        <v>13737</v>
      </c>
      <c r="F14" s="24">
        <v>12892</v>
      </c>
      <c r="G14" s="7">
        <v>7664</v>
      </c>
      <c r="H14" s="63">
        <f>G14/F14*100</f>
        <v>59.4477195159789</v>
      </c>
      <c r="I14" s="34"/>
    </row>
    <row r="15" spans="1:9" ht="14.25">
      <c r="A15" s="39" t="s">
        <v>22</v>
      </c>
      <c r="B15" s="27">
        <v>1470</v>
      </c>
      <c r="C15" s="8">
        <v>657</v>
      </c>
      <c r="D15" s="13">
        <v>1470</v>
      </c>
      <c r="E15" s="8">
        <v>1470</v>
      </c>
      <c r="F15" s="27">
        <v>1503</v>
      </c>
      <c r="G15" s="8">
        <v>718</v>
      </c>
      <c r="H15" s="63">
        <f>G15/F15*100</f>
        <v>47.771124417831004</v>
      </c>
      <c r="I15" s="34"/>
    </row>
    <row r="16" spans="1:9" ht="46.5" customHeight="1">
      <c r="A16" s="39" t="s">
        <v>46</v>
      </c>
      <c r="B16" s="27">
        <f>B17+B18+B19</f>
        <v>2759</v>
      </c>
      <c r="C16" s="27">
        <f>C17+C18+C19</f>
        <v>1331</v>
      </c>
      <c r="D16" s="13">
        <f>D17+D19+D18</f>
        <v>2741</v>
      </c>
      <c r="E16" s="13">
        <f>E17+E19+E18</f>
        <v>2632</v>
      </c>
      <c r="F16" s="27">
        <f>F17+F18+F19</f>
        <v>1457</v>
      </c>
      <c r="G16" s="27">
        <f>G17+G18+G19</f>
        <v>822</v>
      </c>
      <c r="H16" s="63">
        <f>G16/F16*100</f>
        <v>56.41729581331503</v>
      </c>
      <c r="I16" s="34"/>
    </row>
    <row r="17" spans="1:9" ht="15">
      <c r="A17" s="38" t="s">
        <v>87</v>
      </c>
      <c r="B17" s="24">
        <v>216</v>
      </c>
      <c r="C17" s="7">
        <v>33</v>
      </c>
      <c r="D17" s="46">
        <v>216</v>
      </c>
      <c r="E17" s="7">
        <v>125</v>
      </c>
      <c r="F17" s="24">
        <v>218</v>
      </c>
      <c r="G17" s="7">
        <v>108</v>
      </c>
      <c r="H17" s="63">
        <f>G17/F17*100</f>
        <v>49.54128440366973</v>
      </c>
      <c r="I17" s="34"/>
    </row>
    <row r="18" spans="1:9" ht="15">
      <c r="A18" s="38" t="s">
        <v>78</v>
      </c>
      <c r="B18" s="24">
        <v>1499</v>
      </c>
      <c r="C18" s="46">
        <v>718</v>
      </c>
      <c r="D18" s="46">
        <v>1499</v>
      </c>
      <c r="E18" s="46">
        <v>1499</v>
      </c>
      <c r="F18" s="24">
        <v>200</v>
      </c>
      <c r="G18" s="46">
        <v>182</v>
      </c>
      <c r="H18" s="63">
        <f aca="true" t="shared" si="1" ref="H18:H26">G18/F18*100</f>
        <v>91</v>
      </c>
      <c r="I18" s="34"/>
    </row>
    <row r="19" spans="1:9" ht="15">
      <c r="A19" s="38" t="s">
        <v>59</v>
      </c>
      <c r="B19" s="24">
        <v>1044</v>
      </c>
      <c r="C19" s="46">
        <v>580</v>
      </c>
      <c r="D19" s="46">
        <v>1026</v>
      </c>
      <c r="E19" s="46">
        <v>1008</v>
      </c>
      <c r="F19" s="24">
        <v>1039</v>
      </c>
      <c r="G19" s="46">
        <v>532</v>
      </c>
      <c r="H19" s="63">
        <f t="shared" si="1"/>
        <v>51.203079884504334</v>
      </c>
      <c r="I19" s="34"/>
    </row>
    <row r="20" spans="1:9" ht="19.5" customHeight="1">
      <c r="A20" s="39" t="s">
        <v>23</v>
      </c>
      <c r="B20" s="25">
        <f>B21+B23+B24</f>
        <v>22241</v>
      </c>
      <c r="C20" s="25">
        <f>C21+C23+C24</f>
        <v>7926</v>
      </c>
      <c r="D20" s="12">
        <f>D21+D22+D23+D24</f>
        <v>28507</v>
      </c>
      <c r="E20" s="12">
        <f>E21+E22+E23+E24</f>
        <v>27636</v>
      </c>
      <c r="F20" s="25">
        <f>F21+F23+F24+F22</f>
        <v>36041</v>
      </c>
      <c r="G20" s="25">
        <f>G21+G23+G24+G22</f>
        <v>4288</v>
      </c>
      <c r="H20" s="63">
        <f t="shared" si="1"/>
        <v>11.897561110956966</v>
      </c>
      <c r="I20" s="34"/>
    </row>
    <row r="21" spans="1:9" ht="30">
      <c r="A21" s="38" t="s">
        <v>69</v>
      </c>
      <c r="B21" s="24">
        <v>921</v>
      </c>
      <c r="C21" s="46">
        <v>26</v>
      </c>
      <c r="D21" s="46">
        <v>921</v>
      </c>
      <c r="E21" s="46">
        <v>920</v>
      </c>
      <c r="F21" s="24">
        <v>896</v>
      </c>
      <c r="G21" s="46">
        <v>0</v>
      </c>
      <c r="H21" s="63">
        <f t="shared" si="1"/>
        <v>0</v>
      </c>
      <c r="I21" s="34"/>
    </row>
    <row r="22" spans="1:9" ht="15">
      <c r="A22" s="38" t="s">
        <v>107</v>
      </c>
      <c r="B22" s="24">
        <v>0</v>
      </c>
      <c r="C22" s="46">
        <v>0</v>
      </c>
      <c r="D22" s="46">
        <v>444</v>
      </c>
      <c r="E22" s="7">
        <v>444</v>
      </c>
      <c r="F22" s="24">
        <v>340</v>
      </c>
      <c r="G22" s="46">
        <v>50</v>
      </c>
      <c r="H22" s="63">
        <f t="shared" si="1"/>
        <v>14.705882352941178</v>
      </c>
      <c r="I22" s="34"/>
    </row>
    <row r="23" spans="1:9" ht="15">
      <c r="A23" s="38" t="s">
        <v>68</v>
      </c>
      <c r="B23" s="24">
        <v>20903</v>
      </c>
      <c r="C23" s="7">
        <v>7718</v>
      </c>
      <c r="D23" s="46">
        <v>26803</v>
      </c>
      <c r="E23" s="7">
        <v>25933</v>
      </c>
      <c r="F23" s="24">
        <v>34467</v>
      </c>
      <c r="G23" s="7">
        <v>4004</v>
      </c>
      <c r="H23" s="63">
        <f t="shared" si="1"/>
        <v>11.616908927379813</v>
      </c>
      <c r="I23" s="34"/>
    </row>
    <row r="24" spans="1:9" ht="30">
      <c r="A24" s="38" t="s">
        <v>58</v>
      </c>
      <c r="B24" s="24">
        <v>417</v>
      </c>
      <c r="C24" s="7">
        <v>182</v>
      </c>
      <c r="D24" s="46">
        <v>339</v>
      </c>
      <c r="E24" s="7">
        <v>339</v>
      </c>
      <c r="F24" s="24">
        <v>338</v>
      </c>
      <c r="G24" s="7">
        <v>234</v>
      </c>
      <c r="H24" s="63">
        <f t="shared" si="1"/>
        <v>69.23076923076923</v>
      </c>
      <c r="I24" s="34"/>
    </row>
    <row r="25" spans="1:9" ht="28.5">
      <c r="A25" s="39" t="s">
        <v>24</v>
      </c>
      <c r="B25" s="25">
        <f aca="true" t="shared" si="2" ref="B25:G25">B26+B27+B28</f>
        <v>28117</v>
      </c>
      <c r="C25" s="25">
        <f t="shared" si="2"/>
        <v>15755</v>
      </c>
      <c r="D25" s="12">
        <f t="shared" si="2"/>
        <v>36337</v>
      </c>
      <c r="E25" s="25">
        <f t="shared" si="2"/>
        <v>35196</v>
      </c>
      <c r="F25" s="25">
        <f t="shared" si="2"/>
        <v>31545</v>
      </c>
      <c r="G25" s="25">
        <f t="shared" si="2"/>
        <v>11299</v>
      </c>
      <c r="H25" s="63">
        <f t="shared" si="1"/>
        <v>35.81867173878586</v>
      </c>
      <c r="I25" s="34"/>
    </row>
    <row r="26" spans="1:9" ht="15">
      <c r="A26" s="38" t="s">
        <v>25</v>
      </c>
      <c r="B26" s="24">
        <v>0</v>
      </c>
      <c r="C26" s="7">
        <v>0</v>
      </c>
      <c r="D26" s="46">
        <v>0</v>
      </c>
      <c r="E26" s="7">
        <v>0</v>
      </c>
      <c r="F26" s="24">
        <v>370</v>
      </c>
      <c r="G26" s="7">
        <v>120</v>
      </c>
      <c r="H26" s="63">
        <f t="shared" si="1"/>
        <v>32.432432432432435</v>
      </c>
      <c r="I26" s="34"/>
    </row>
    <row r="27" spans="1:9" ht="15">
      <c r="A27" s="38" t="s">
        <v>26</v>
      </c>
      <c r="B27" s="24">
        <v>0</v>
      </c>
      <c r="C27" s="7">
        <v>0</v>
      </c>
      <c r="D27" s="46">
        <v>0</v>
      </c>
      <c r="E27" s="7">
        <v>0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28117</v>
      </c>
      <c r="C28" s="7">
        <v>15755</v>
      </c>
      <c r="D28" s="46">
        <v>36337</v>
      </c>
      <c r="E28" s="7">
        <v>35196</v>
      </c>
      <c r="F28" s="24">
        <v>31175</v>
      </c>
      <c r="G28" s="7">
        <v>11179</v>
      </c>
      <c r="H28" s="63">
        <f aca="true" t="shared" si="3" ref="H28:H46">G28/F28*100</f>
        <v>35.8588612670409</v>
      </c>
      <c r="I28" s="34"/>
    </row>
    <row r="29" spans="1:9" ht="28.5">
      <c r="A29" s="39" t="s">
        <v>51</v>
      </c>
      <c r="B29" s="27">
        <v>227</v>
      </c>
      <c r="C29" s="27">
        <v>0</v>
      </c>
      <c r="D29" s="13">
        <f>D30</f>
        <v>385</v>
      </c>
      <c r="E29" s="13">
        <f>E30</f>
        <v>385</v>
      </c>
      <c r="F29" s="27">
        <v>582</v>
      </c>
      <c r="G29" s="27">
        <v>0</v>
      </c>
      <c r="H29" s="63">
        <f t="shared" si="3"/>
        <v>0</v>
      </c>
      <c r="I29" s="34"/>
    </row>
    <row r="30" spans="1:9" ht="15">
      <c r="A30" s="53" t="s">
        <v>61</v>
      </c>
      <c r="B30" s="24">
        <v>227</v>
      </c>
      <c r="C30" s="7">
        <v>0</v>
      </c>
      <c r="D30" s="46">
        <v>385</v>
      </c>
      <c r="E30" s="7">
        <v>385</v>
      </c>
      <c r="F30" s="24">
        <v>582</v>
      </c>
      <c r="G30" s="7">
        <v>0</v>
      </c>
      <c r="H30" s="63">
        <f t="shared" si="3"/>
        <v>0</v>
      </c>
      <c r="I30" s="34"/>
    </row>
    <row r="31" spans="1:9" ht="14.25">
      <c r="A31" s="39" t="s">
        <v>48</v>
      </c>
      <c r="B31" s="25">
        <f aca="true" t="shared" si="4" ref="B31:G31">B32+B33+B34+B35+B36</f>
        <v>376091</v>
      </c>
      <c r="C31" s="25">
        <f t="shared" si="4"/>
        <v>212747</v>
      </c>
      <c r="D31" s="25">
        <f t="shared" si="4"/>
        <v>370517</v>
      </c>
      <c r="E31" s="25">
        <f t="shared" si="4"/>
        <v>359778</v>
      </c>
      <c r="F31" s="25">
        <f t="shared" si="4"/>
        <v>392094</v>
      </c>
      <c r="G31" s="25">
        <f t="shared" si="4"/>
        <v>223089</v>
      </c>
      <c r="H31" s="63">
        <f t="shared" si="3"/>
        <v>56.8968155595342</v>
      </c>
      <c r="I31" s="34"/>
    </row>
    <row r="32" spans="1:9" ht="15">
      <c r="A32" s="38" t="s">
        <v>28</v>
      </c>
      <c r="B32" s="24">
        <v>71336</v>
      </c>
      <c r="C32" s="7">
        <v>39664</v>
      </c>
      <c r="D32" s="46">
        <v>70199</v>
      </c>
      <c r="E32" s="7">
        <v>65634</v>
      </c>
      <c r="F32" s="24">
        <v>75341</v>
      </c>
      <c r="G32" s="7">
        <v>41011</v>
      </c>
      <c r="H32" s="63">
        <f t="shared" si="3"/>
        <v>54.433840803812004</v>
      </c>
      <c r="I32" s="34"/>
    </row>
    <row r="33" spans="1:9" ht="15">
      <c r="A33" s="38" t="s">
        <v>29</v>
      </c>
      <c r="B33" s="24">
        <v>286463</v>
      </c>
      <c r="C33" s="7">
        <v>162150</v>
      </c>
      <c r="D33" s="46">
        <v>279216</v>
      </c>
      <c r="E33" s="7">
        <v>273592</v>
      </c>
      <c r="F33" s="24">
        <v>295454</v>
      </c>
      <c r="G33" s="7">
        <v>169390</v>
      </c>
      <c r="H33" s="63">
        <f t="shared" si="3"/>
        <v>57.33210584388772</v>
      </c>
      <c r="I33" s="34"/>
    </row>
    <row r="34" spans="1:9" ht="15.75">
      <c r="A34" s="61" t="s">
        <v>57</v>
      </c>
      <c r="B34" s="24">
        <v>0</v>
      </c>
      <c r="C34" s="7">
        <v>0</v>
      </c>
      <c r="D34" s="46">
        <v>0</v>
      </c>
      <c r="E34" s="7">
        <v>0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6892</v>
      </c>
      <c r="C35" s="7">
        <v>4556</v>
      </c>
      <c r="D35" s="46">
        <v>7330</v>
      </c>
      <c r="E35" s="7">
        <v>7102</v>
      </c>
      <c r="F35" s="24">
        <v>6826</v>
      </c>
      <c r="G35" s="7">
        <v>4255</v>
      </c>
      <c r="H35" s="63">
        <f t="shared" si="3"/>
        <v>62.33518898329915</v>
      </c>
      <c r="I35" s="34"/>
    </row>
    <row r="36" spans="1:9" ht="30">
      <c r="A36" s="38" t="s">
        <v>31</v>
      </c>
      <c r="B36" s="24">
        <v>11400</v>
      </c>
      <c r="C36" s="7">
        <v>6377</v>
      </c>
      <c r="D36" s="46">
        <v>13772</v>
      </c>
      <c r="E36" s="7">
        <v>13450</v>
      </c>
      <c r="F36" s="24">
        <v>14473</v>
      </c>
      <c r="G36" s="7">
        <v>8433</v>
      </c>
      <c r="H36" s="63">
        <f t="shared" si="3"/>
        <v>58.26711808194569</v>
      </c>
      <c r="I36" s="34"/>
    </row>
    <row r="37" spans="1:9" ht="33" customHeight="1">
      <c r="A37" s="39" t="s">
        <v>49</v>
      </c>
      <c r="B37" s="25">
        <f aca="true" t="shared" si="5" ref="B37:G37">B38+B39+B40</f>
        <v>55143</v>
      </c>
      <c r="C37" s="25">
        <f t="shared" si="5"/>
        <v>33459</v>
      </c>
      <c r="D37" s="12">
        <f t="shared" si="5"/>
        <v>54848</v>
      </c>
      <c r="E37" s="25">
        <f t="shared" si="5"/>
        <v>54425</v>
      </c>
      <c r="F37" s="25">
        <f t="shared" si="5"/>
        <v>57519</v>
      </c>
      <c r="G37" s="25">
        <f t="shared" si="5"/>
        <v>37479</v>
      </c>
      <c r="H37" s="63">
        <f t="shared" si="3"/>
        <v>65.15933865331456</v>
      </c>
      <c r="I37" s="34"/>
    </row>
    <row r="38" spans="1:9" ht="15">
      <c r="A38" s="38" t="s">
        <v>32</v>
      </c>
      <c r="B38" s="24">
        <v>52489</v>
      </c>
      <c r="C38" s="7">
        <v>32017</v>
      </c>
      <c r="D38" s="46">
        <v>52210</v>
      </c>
      <c r="E38" s="7">
        <v>51932</v>
      </c>
      <c r="F38" s="24">
        <v>54591</v>
      </c>
      <c r="G38" s="7">
        <v>35755</v>
      </c>
      <c r="H38" s="63">
        <f t="shared" si="3"/>
        <v>65.49614405304904</v>
      </c>
      <c r="I38" s="34"/>
    </row>
    <row r="39" spans="1:9" ht="15">
      <c r="A39" s="38" t="s">
        <v>33</v>
      </c>
      <c r="B39" s="24">
        <v>1354</v>
      </c>
      <c r="C39" s="7">
        <v>748</v>
      </c>
      <c r="D39" s="46">
        <v>1352</v>
      </c>
      <c r="E39" s="7">
        <v>1260</v>
      </c>
      <c r="F39" s="24">
        <v>1388</v>
      </c>
      <c r="G39" s="7">
        <v>839</v>
      </c>
      <c r="H39" s="63">
        <f t="shared" si="3"/>
        <v>60.44668587896253</v>
      </c>
      <c r="I39" s="34"/>
    </row>
    <row r="40" spans="1:9" ht="30">
      <c r="A40" s="38" t="s">
        <v>53</v>
      </c>
      <c r="B40" s="24">
        <v>1300</v>
      </c>
      <c r="C40" s="46">
        <v>694</v>
      </c>
      <c r="D40" s="46">
        <v>1286</v>
      </c>
      <c r="E40" s="46">
        <v>1233</v>
      </c>
      <c r="F40" s="24">
        <v>1540</v>
      </c>
      <c r="G40" s="46">
        <v>885</v>
      </c>
      <c r="H40" s="63">
        <f t="shared" si="3"/>
        <v>57.467532467532465</v>
      </c>
      <c r="I40" s="34"/>
    </row>
    <row r="41" spans="1:9" ht="19.5" customHeight="1">
      <c r="A41" s="39" t="s">
        <v>65</v>
      </c>
      <c r="B41" s="25">
        <v>265</v>
      </c>
      <c r="C41" s="25">
        <v>100</v>
      </c>
      <c r="D41" s="12">
        <f>D42</f>
        <v>265</v>
      </c>
      <c r="E41" s="25">
        <f>E42</f>
        <v>265</v>
      </c>
      <c r="F41" s="25">
        <v>273</v>
      </c>
      <c r="G41" s="25">
        <v>34</v>
      </c>
      <c r="H41" s="63">
        <f t="shared" si="3"/>
        <v>12.454212454212454</v>
      </c>
      <c r="I41" s="34"/>
    </row>
    <row r="42" spans="1:9" ht="30.75" customHeight="1">
      <c r="A42" s="38" t="s">
        <v>66</v>
      </c>
      <c r="B42" s="24">
        <v>265</v>
      </c>
      <c r="C42" s="7">
        <v>100</v>
      </c>
      <c r="D42" s="46">
        <v>265</v>
      </c>
      <c r="E42" s="7">
        <v>265</v>
      </c>
      <c r="F42" s="24">
        <v>273</v>
      </c>
      <c r="G42" s="7">
        <v>34</v>
      </c>
      <c r="H42" s="63">
        <f t="shared" si="3"/>
        <v>12.454212454212454</v>
      </c>
      <c r="I42" s="34"/>
    </row>
    <row r="43" spans="1:9" ht="14.25">
      <c r="A43" s="39" t="s">
        <v>50</v>
      </c>
      <c r="B43" s="25">
        <f>B45+B44+B46</f>
        <v>19673</v>
      </c>
      <c r="C43" s="25">
        <f>C45+C44+C46</f>
        <v>13507</v>
      </c>
      <c r="D43" s="12">
        <f>D44+D45+D46</f>
        <v>19048</v>
      </c>
      <c r="E43" s="25">
        <f>E44+E45+E46</f>
        <v>17915</v>
      </c>
      <c r="F43" s="25">
        <f>F45+F44+F46</f>
        <v>21180</v>
      </c>
      <c r="G43" s="25">
        <f>G45+G44+G46</f>
        <v>15034</v>
      </c>
      <c r="H43" s="63">
        <f t="shared" si="3"/>
        <v>70.98205854579793</v>
      </c>
      <c r="I43" s="34"/>
    </row>
    <row r="44" spans="1:9" ht="15">
      <c r="A44" s="38" t="s">
        <v>45</v>
      </c>
      <c r="B44" s="49">
        <v>2619</v>
      </c>
      <c r="C44" s="51">
        <v>354</v>
      </c>
      <c r="D44" s="20">
        <v>995</v>
      </c>
      <c r="E44" s="51">
        <v>995</v>
      </c>
      <c r="F44" s="49">
        <v>2500</v>
      </c>
      <c r="G44" s="51">
        <v>221</v>
      </c>
      <c r="H44" s="63">
        <f t="shared" si="3"/>
        <v>8.84</v>
      </c>
      <c r="I44" s="34"/>
    </row>
    <row r="45" spans="1:9" ht="15">
      <c r="A45" s="38" t="s">
        <v>34</v>
      </c>
      <c r="B45" s="24">
        <v>8360</v>
      </c>
      <c r="C45" s="7">
        <v>4769</v>
      </c>
      <c r="D45" s="46">
        <v>9359</v>
      </c>
      <c r="E45" s="7">
        <v>8226</v>
      </c>
      <c r="F45" s="24">
        <v>8576</v>
      </c>
      <c r="G45" s="7">
        <v>4709</v>
      </c>
      <c r="H45" s="63">
        <f t="shared" si="3"/>
        <v>54.909048507462686</v>
      </c>
      <c r="I45" s="34"/>
    </row>
    <row r="46" spans="1:9" ht="15">
      <c r="A46" s="40" t="s">
        <v>35</v>
      </c>
      <c r="B46" s="43">
        <v>8694</v>
      </c>
      <c r="C46" s="41">
        <v>8384</v>
      </c>
      <c r="D46" s="65">
        <v>8694</v>
      </c>
      <c r="E46" s="41">
        <v>8694</v>
      </c>
      <c r="F46" s="43">
        <v>10104</v>
      </c>
      <c r="G46" s="41">
        <v>10104</v>
      </c>
      <c r="H46" s="63">
        <f t="shared" si="3"/>
        <v>100</v>
      </c>
      <c r="I46" s="34"/>
    </row>
    <row r="47" spans="1:9" ht="28.5">
      <c r="A47" s="62" t="s">
        <v>64</v>
      </c>
      <c r="B47" s="29">
        <f aca="true" t="shared" si="6" ref="B47:G47">B48</f>
        <v>8769</v>
      </c>
      <c r="C47" s="29">
        <f t="shared" si="6"/>
        <v>5479</v>
      </c>
      <c r="D47" s="66">
        <f>D48</f>
        <v>9795</v>
      </c>
      <c r="E47" s="29">
        <f>E48</f>
        <v>9795</v>
      </c>
      <c r="F47" s="29">
        <f t="shared" si="6"/>
        <v>15337</v>
      </c>
      <c r="G47" s="29">
        <f t="shared" si="6"/>
        <v>10749</v>
      </c>
      <c r="H47" s="63">
        <f>G47/F47*100</f>
        <v>70.08541435743626</v>
      </c>
      <c r="I47" s="34"/>
    </row>
    <row r="48" spans="1:9" ht="15.75" thickBot="1">
      <c r="A48" s="40" t="s">
        <v>54</v>
      </c>
      <c r="B48" s="43">
        <v>8769</v>
      </c>
      <c r="C48" s="41">
        <v>5479</v>
      </c>
      <c r="D48" s="65">
        <v>9795</v>
      </c>
      <c r="E48" s="41">
        <v>9795</v>
      </c>
      <c r="F48" s="43">
        <v>15337</v>
      </c>
      <c r="G48" s="41">
        <v>10749</v>
      </c>
      <c r="H48" s="63">
        <f>G48/F48*100</f>
        <v>70.08541435743626</v>
      </c>
      <c r="I48" s="34"/>
    </row>
    <row r="49" spans="1:9" ht="30" thickBot="1" thickTop="1">
      <c r="A49" s="84" t="s">
        <v>134</v>
      </c>
      <c r="B49" s="44">
        <v>0</v>
      </c>
      <c r="C49" s="44">
        <v>0</v>
      </c>
      <c r="D49" s="8">
        <v>0</v>
      </c>
      <c r="E49" s="8">
        <v>0</v>
      </c>
      <c r="F49" s="8">
        <v>53</v>
      </c>
      <c r="G49" s="8">
        <v>53</v>
      </c>
      <c r="H49" s="83">
        <f>G49/F49*100</f>
        <v>100</v>
      </c>
      <c r="I49" s="34"/>
    </row>
    <row r="50" spans="1:9" ht="15.75" thickBot="1" thickTop="1">
      <c r="A50" s="42" t="s">
        <v>38</v>
      </c>
      <c r="B50" s="44">
        <f>B47+B43+B41+B37+B31+B29+B25+B20+B16+B15+B7</f>
        <v>583656</v>
      </c>
      <c r="C50" s="44">
        <f>C47+C43+C41+C37+C31+C29+C25+C20+C16+C15+C7</f>
        <v>334096</v>
      </c>
      <c r="D50" s="44">
        <f>D47+D43+D41+D37+D31+D29+D25+D20+D16+D15+D7</f>
        <v>606291</v>
      </c>
      <c r="E50" s="44">
        <f>E47+E43+E41+E37+E31+E29+E25+E20+E16+E15+E7</f>
        <v>590832</v>
      </c>
      <c r="F50" s="44">
        <f>F47+F43+F41+F37+F31+F29+F25+F20+F16+F15+F7+F49</f>
        <v>632340</v>
      </c>
      <c r="G50" s="44">
        <f>G47+G43+G41+G37+G31+G29+G25+G20+G16+G15+G7+G49</f>
        <v>347005</v>
      </c>
      <c r="H50" s="63">
        <f>G50/F50*100</f>
        <v>54.87633235284816</v>
      </c>
      <c r="I50" s="34"/>
    </row>
    <row r="51" spans="2:9" ht="0.75" customHeight="1" thickTop="1"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45" t="s">
        <v>42</v>
      </c>
      <c r="G53" s="45"/>
      <c r="H53" s="34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6" sqref="F6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4" width="9.125" style="1" customWidth="1"/>
    <col min="5" max="5" width="9.753906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85" t="s">
        <v>16</v>
      </c>
      <c r="B1" s="85"/>
      <c r="C1" s="85"/>
      <c r="D1" s="85"/>
      <c r="E1" s="85"/>
      <c r="F1" s="85"/>
      <c r="G1" s="85"/>
      <c r="H1" s="85"/>
    </row>
    <row r="2" spans="1:8" ht="18.75">
      <c r="A2" s="85" t="s">
        <v>17</v>
      </c>
      <c r="B2" s="85"/>
      <c r="C2" s="85"/>
      <c r="D2" s="85"/>
      <c r="E2" s="85"/>
      <c r="F2" s="85"/>
      <c r="G2" s="85"/>
      <c r="H2" s="85"/>
    </row>
    <row r="3" spans="1:8" ht="19.5" thickBot="1">
      <c r="A3" s="85" t="s">
        <v>164</v>
      </c>
      <c r="B3" s="85"/>
      <c r="C3" s="85"/>
      <c r="D3" s="85"/>
      <c r="E3" s="85"/>
      <c r="F3" s="85"/>
      <c r="G3" s="85"/>
      <c r="H3" s="85"/>
    </row>
    <row r="4" ht="13.5" hidden="1" thickBot="1"/>
    <row r="5" spans="1:8" ht="65.25" customHeight="1" thickBot="1" thickTop="1">
      <c r="A5" s="5"/>
      <c r="B5" s="59" t="s">
        <v>100</v>
      </c>
      <c r="C5" s="60" t="s">
        <v>165</v>
      </c>
      <c r="D5" s="47" t="s">
        <v>128</v>
      </c>
      <c r="E5" s="48" t="s">
        <v>166</v>
      </c>
      <c r="F5" s="54" t="s">
        <v>167</v>
      </c>
      <c r="G5" s="56" t="s">
        <v>168</v>
      </c>
      <c r="H5" s="9" t="s">
        <v>0</v>
      </c>
    </row>
    <row r="6" spans="1:8" ht="16.5" thickTop="1">
      <c r="A6" s="14" t="s">
        <v>1</v>
      </c>
      <c r="B6" s="22">
        <f>B7+B8+B9+B10+B11+B12+B13</f>
        <v>154390</v>
      </c>
      <c r="C6" s="22">
        <f>C7+C8+C9+C10+C11+C12+C13</f>
        <v>105523</v>
      </c>
      <c r="D6" s="22">
        <f>D7+D8+D9+D10+D11+D12</f>
        <v>156938</v>
      </c>
      <c r="E6" s="22">
        <f>E7+E8+E9+E10+E11+E12</f>
        <v>173239</v>
      </c>
      <c r="F6" s="22">
        <f>F7+F8+F9+F10+F11+F12+F13</f>
        <v>161787</v>
      </c>
      <c r="G6" s="22">
        <f>G7+G8+G9+G10+G11+G12+G13</f>
        <v>103838</v>
      </c>
      <c r="H6" s="23">
        <f aca="true" t="shared" si="0" ref="H6:H12">ROUND(G6/F6*100,1)</f>
        <v>64.2</v>
      </c>
    </row>
    <row r="7" spans="1:8" ht="31.5">
      <c r="A7" s="15" t="s">
        <v>2</v>
      </c>
      <c r="B7" s="57">
        <v>120000</v>
      </c>
      <c r="C7" s="58">
        <v>76565</v>
      </c>
      <c r="D7" s="57">
        <v>120129</v>
      </c>
      <c r="E7" s="58">
        <v>126002</v>
      </c>
      <c r="F7" s="57">
        <v>123500</v>
      </c>
      <c r="G7" s="58">
        <v>77599</v>
      </c>
      <c r="H7" s="26">
        <f t="shared" si="0"/>
        <v>62.8</v>
      </c>
    </row>
    <row r="8" spans="1:8" ht="15.75">
      <c r="A8" s="15" t="s">
        <v>67</v>
      </c>
      <c r="B8" s="57">
        <v>15939</v>
      </c>
      <c r="C8" s="58">
        <v>16431</v>
      </c>
      <c r="D8" s="57">
        <v>15939</v>
      </c>
      <c r="E8" s="58">
        <v>25901</v>
      </c>
      <c r="F8" s="57">
        <v>17700</v>
      </c>
      <c r="G8" s="58">
        <v>12489</v>
      </c>
      <c r="H8" s="26">
        <f t="shared" si="0"/>
        <v>70.6</v>
      </c>
    </row>
    <row r="9" spans="1:8" ht="31.5">
      <c r="A9" s="15" t="s">
        <v>3</v>
      </c>
      <c r="B9" s="57">
        <v>5349</v>
      </c>
      <c r="C9" s="58">
        <v>4419</v>
      </c>
      <c r="D9" s="57">
        <v>5796</v>
      </c>
      <c r="E9" s="58">
        <v>5996</v>
      </c>
      <c r="F9" s="57">
        <v>5774</v>
      </c>
      <c r="G9" s="58">
        <v>4562</v>
      </c>
      <c r="H9" s="26">
        <f t="shared" si="0"/>
        <v>79</v>
      </c>
    </row>
    <row r="10" spans="1:8" ht="31.5">
      <c r="A10" s="15" t="s">
        <v>4</v>
      </c>
      <c r="B10" s="57">
        <v>1807</v>
      </c>
      <c r="C10" s="58">
        <v>38</v>
      </c>
      <c r="D10" s="57">
        <v>1932</v>
      </c>
      <c r="E10" s="58">
        <v>2006</v>
      </c>
      <c r="F10" s="57">
        <v>2070</v>
      </c>
      <c r="G10" s="58">
        <v>106</v>
      </c>
      <c r="H10" s="26">
        <f t="shared" si="0"/>
        <v>5.1</v>
      </c>
    </row>
    <row r="11" spans="1:8" ht="15.75">
      <c r="A11" s="15" t="s">
        <v>5</v>
      </c>
      <c r="B11" s="57">
        <v>10687</v>
      </c>
      <c r="C11" s="58">
        <v>7442</v>
      </c>
      <c r="D11" s="57">
        <v>12278</v>
      </c>
      <c r="E11" s="58">
        <v>12280</v>
      </c>
      <c r="F11" s="57">
        <v>11800</v>
      </c>
      <c r="G11" s="58">
        <v>8582</v>
      </c>
      <c r="H11" s="26">
        <f t="shared" si="0"/>
        <v>72.7</v>
      </c>
    </row>
    <row r="12" spans="1:8" ht="15.75">
      <c r="A12" s="15" t="s">
        <v>6</v>
      </c>
      <c r="B12" s="57">
        <v>608</v>
      </c>
      <c r="C12" s="58">
        <v>628</v>
      </c>
      <c r="D12" s="57">
        <v>864</v>
      </c>
      <c r="E12" s="58">
        <v>1054</v>
      </c>
      <c r="F12" s="57">
        <v>943</v>
      </c>
      <c r="G12" s="58">
        <v>500</v>
      </c>
      <c r="H12" s="26">
        <f t="shared" si="0"/>
        <v>53</v>
      </c>
    </row>
    <row r="13" spans="1:8" ht="47.25">
      <c r="A13" s="15" t="s">
        <v>7</v>
      </c>
      <c r="B13" s="24">
        <v>0</v>
      </c>
      <c r="C13" s="7">
        <v>0</v>
      </c>
      <c r="D13" s="49">
        <v>0</v>
      </c>
      <c r="E13" s="49">
        <v>0</v>
      </c>
      <c r="F13" s="24">
        <v>0</v>
      </c>
      <c r="G13" s="7">
        <v>0</v>
      </c>
      <c r="H13" s="28" t="s">
        <v>8</v>
      </c>
    </row>
    <row r="14" spans="1:8" ht="31.5">
      <c r="A14" s="16" t="s">
        <v>9</v>
      </c>
      <c r="B14" s="25">
        <f aca="true" t="shared" si="1" ref="B14:G14">B15+B16+B17+B18+B19+B20</f>
        <v>14281</v>
      </c>
      <c r="C14" s="25">
        <f t="shared" si="1"/>
        <v>14373</v>
      </c>
      <c r="D14" s="25">
        <f t="shared" si="1"/>
        <v>16283</v>
      </c>
      <c r="E14" s="25">
        <f t="shared" si="1"/>
        <v>17249</v>
      </c>
      <c r="F14" s="25">
        <f t="shared" si="1"/>
        <v>8078</v>
      </c>
      <c r="G14" s="25">
        <f t="shared" si="1"/>
        <v>7810</v>
      </c>
      <c r="H14" s="26">
        <f aca="true" t="shared" si="2" ref="H14:H22">ROUND(G14/F14*100,1)</f>
        <v>96.7</v>
      </c>
    </row>
    <row r="15" spans="1:8" ht="47.25" customHeight="1">
      <c r="A15" s="17" t="s">
        <v>10</v>
      </c>
      <c r="B15" s="24">
        <v>2296</v>
      </c>
      <c r="C15" s="7">
        <v>2002</v>
      </c>
      <c r="D15" s="24">
        <v>2689</v>
      </c>
      <c r="E15" s="7">
        <v>2873</v>
      </c>
      <c r="F15" s="24">
        <v>2487</v>
      </c>
      <c r="G15" s="7">
        <v>2067</v>
      </c>
      <c r="H15" s="26">
        <f t="shared" si="2"/>
        <v>83.1</v>
      </c>
    </row>
    <row r="16" spans="1:8" ht="48" customHeight="1">
      <c r="A16" s="15" t="s">
        <v>11</v>
      </c>
      <c r="B16" s="57">
        <v>227</v>
      </c>
      <c r="C16" s="58">
        <v>321</v>
      </c>
      <c r="D16" s="57">
        <v>385</v>
      </c>
      <c r="E16" s="58">
        <v>503</v>
      </c>
      <c r="F16" s="57">
        <v>489</v>
      </c>
      <c r="G16" s="58">
        <v>194</v>
      </c>
      <c r="H16" s="26">
        <f t="shared" si="2"/>
        <v>39.7</v>
      </c>
    </row>
    <row r="17" spans="1:8" ht="47.25">
      <c r="A17" s="15" t="s">
        <v>44</v>
      </c>
      <c r="B17" s="57">
        <v>191</v>
      </c>
      <c r="C17" s="58">
        <v>738</v>
      </c>
      <c r="D17" s="57">
        <v>760</v>
      </c>
      <c r="E17" s="58">
        <v>797</v>
      </c>
      <c r="F17" s="57">
        <v>138</v>
      </c>
      <c r="G17" s="58">
        <v>308</v>
      </c>
      <c r="H17" s="26">
        <f t="shared" si="2"/>
        <v>223.2</v>
      </c>
    </row>
    <row r="18" spans="1:8" ht="15.75">
      <c r="A18" s="15" t="s">
        <v>12</v>
      </c>
      <c r="B18" s="57">
        <v>1000</v>
      </c>
      <c r="C18" s="58">
        <v>690</v>
      </c>
      <c r="D18" s="57">
        <v>1088</v>
      </c>
      <c r="E18" s="58">
        <v>1262</v>
      </c>
      <c r="F18" s="57">
        <v>860</v>
      </c>
      <c r="G18" s="58">
        <v>966</v>
      </c>
      <c r="H18" s="26">
        <f t="shared" si="2"/>
        <v>112.3</v>
      </c>
    </row>
    <row r="19" spans="1:8" ht="63">
      <c r="A19" s="15" t="s">
        <v>62</v>
      </c>
      <c r="B19" s="57">
        <v>6295</v>
      </c>
      <c r="C19" s="58">
        <v>6320</v>
      </c>
      <c r="D19" s="57">
        <v>6295</v>
      </c>
      <c r="E19" s="58">
        <v>6708</v>
      </c>
      <c r="F19" s="57">
        <v>0</v>
      </c>
      <c r="G19" s="58">
        <v>147</v>
      </c>
      <c r="H19" s="26">
        <v>0</v>
      </c>
    </row>
    <row r="20" spans="1:8" ht="31.5">
      <c r="A20" s="15" t="s">
        <v>13</v>
      </c>
      <c r="B20" s="24">
        <v>4272</v>
      </c>
      <c r="C20" s="7">
        <v>4302</v>
      </c>
      <c r="D20" s="24">
        <v>5066</v>
      </c>
      <c r="E20" s="7">
        <v>5106</v>
      </c>
      <c r="F20" s="24">
        <v>4104</v>
      </c>
      <c r="G20" s="7">
        <v>4128</v>
      </c>
      <c r="H20" s="26">
        <f t="shared" si="2"/>
        <v>100.6</v>
      </c>
    </row>
    <row r="21" spans="1:8" ht="31.5">
      <c r="A21" s="16" t="s">
        <v>14</v>
      </c>
      <c r="B21" s="32">
        <f aca="true" t="shared" si="3" ref="B21:G21">B14+B6</f>
        <v>168671</v>
      </c>
      <c r="C21" s="32">
        <f t="shared" si="3"/>
        <v>119896</v>
      </c>
      <c r="D21" s="21">
        <f t="shared" si="3"/>
        <v>173221</v>
      </c>
      <c r="E21" s="32">
        <f t="shared" si="3"/>
        <v>190488</v>
      </c>
      <c r="F21" s="32">
        <f t="shared" si="3"/>
        <v>169865</v>
      </c>
      <c r="G21" s="32">
        <f t="shared" si="3"/>
        <v>111648</v>
      </c>
      <c r="H21" s="26">
        <f t="shared" si="2"/>
        <v>65.7</v>
      </c>
    </row>
    <row r="22" spans="1:8" ht="31.5">
      <c r="A22" s="18" t="s">
        <v>55</v>
      </c>
      <c r="B22" s="29">
        <v>409281</v>
      </c>
      <c r="C22" s="52">
        <v>273818</v>
      </c>
      <c r="D22" s="29">
        <v>406427</v>
      </c>
      <c r="E22" s="52">
        <v>406337</v>
      </c>
      <c r="F22" s="29">
        <v>441621</v>
      </c>
      <c r="G22" s="52">
        <v>313591</v>
      </c>
      <c r="H22" s="33">
        <f t="shared" si="2"/>
        <v>71</v>
      </c>
    </row>
    <row r="23" spans="1:8" ht="31.5">
      <c r="A23" s="18" t="s">
        <v>103</v>
      </c>
      <c r="B23" s="29">
        <v>66</v>
      </c>
      <c r="C23" s="52">
        <v>65</v>
      </c>
      <c r="D23" s="66">
        <v>66</v>
      </c>
      <c r="E23" s="52">
        <v>66</v>
      </c>
      <c r="F23" s="29">
        <v>0</v>
      </c>
      <c r="G23" s="52">
        <v>0</v>
      </c>
      <c r="H23" s="33">
        <v>0</v>
      </c>
    </row>
    <row r="24" spans="1:8" ht="48" thickBot="1">
      <c r="A24" s="16" t="s">
        <v>56</v>
      </c>
      <c r="B24" s="27">
        <v>0</v>
      </c>
      <c r="C24" s="8">
        <v>-76</v>
      </c>
      <c r="D24" s="13">
        <v>-76</v>
      </c>
      <c r="E24" s="8">
        <v>-386</v>
      </c>
      <c r="F24" s="27">
        <v>-368</v>
      </c>
      <c r="G24" s="8">
        <v>-368</v>
      </c>
      <c r="H24" s="28" t="s">
        <v>8</v>
      </c>
    </row>
    <row r="25" spans="1:8" ht="28.5" customHeight="1" thickBot="1" thickTop="1">
      <c r="A25" s="6" t="s">
        <v>15</v>
      </c>
      <c r="B25" s="30">
        <f>B21+B22+B23+B24</f>
        <v>578018</v>
      </c>
      <c r="C25" s="30">
        <f>C21+C22+C23+C24</f>
        <v>393703</v>
      </c>
      <c r="D25" s="68">
        <f>D21+D22+D23+D24</f>
        <v>579638</v>
      </c>
      <c r="E25" s="68">
        <f>E21+E22+E23+E24</f>
        <v>596505</v>
      </c>
      <c r="F25" s="30">
        <f>F21+F22+F24</f>
        <v>611118</v>
      </c>
      <c r="G25" s="30">
        <f>G21+G22+G23+G24</f>
        <v>424871</v>
      </c>
      <c r="H25" s="19">
        <f>ROUND(G25/F25*100,1)</f>
        <v>69.5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28">
      <selection activeCell="F7" sqref="F7:F49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2.875" style="4" bestFit="1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" customHeight="1" thickBot="1">
      <c r="A4" s="86" t="s">
        <v>164</v>
      </c>
      <c r="B4" s="86"/>
      <c r="C4" s="86"/>
      <c r="D4" s="86"/>
      <c r="E4" s="86"/>
      <c r="F4" s="86"/>
      <c r="G4" s="86"/>
      <c r="H4" s="86"/>
    </row>
    <row r="5" ht="2.25" customHeight="1" hidden="1" thickBot="1"/>
    <row r="6" spans="1:9" ht="65.25" thickBot="1" thickTop="1">
      <c r="A6" s="35"/>
      <c r="B6" s="54" t="s">
        <v>101</v>
      </c>
      <c r="C6" s="55" t="s">
        <v>102</v>
      </c>
      <c r="D6" s="10" t="s">
        <v>128</v>
      </c>
      <c r="E6" s="31" t="s">
        <v>129</v>
      </c>
      <c r="F6" s="54" t="s">
        <v>169</v>
      </c>
      <c r="G6" s="56" t="s">
        <v>170</v>
      </c>
      <c r="H6" s="9" t="s">
        <v>0</v>
      </c>
      <c r="I6" s="34"/>
    </row>
    <row r="7" spans="1:9" ht="29.25" thickTop="1">
      <c r="A7" s="36" t="s">
        <v>18</v>
      </c>
      <c r="B7" s="50">
        <f aca="true" t="shared" si="0" ref="B7:G7">B8+B9+B10+B12+B14+B13+B11</f>
        <v>71918</v>
      </c>
      <c r="C7" s="50">
        <f t="shared" si="0"/>
        <v>49465</v>
      </c>
      <c r="D7" s="50">
        <f t="shared" si="0"/>
        <v>82378</v>
      </c>
      <c r="E7" s="50">
        <f t="shared" si="0"/>
        <v>81335</v>
      </c>
      <c r="F7" s="50">
        <f t="shared" si="0"/>
        <v>76556</v>
      </c>
      <c r="G7" s="50">
        <f t="shared" si="0"/>
        <v>51320</v>
      </c>
      <c r="H7" s="63">
        <f>G7/F7*100</f>
        <v>67.03589529233503</v>
      </c>
      <c r="I7" s="34"/>
    </row>
    <row r="8" spans="1:9" ht="15">
      <c r="A8" s="37" t="s">
        <v>39</v>
      </c>
      <c r="B8" s="24">
        <v>13074</v>
      </c>
      <c r="C8" s="7">
        <v>8125</v>
      </c>
      <c r="D8" s="46">
        <v>15031</v>
      </c>
      <c r="E8" s="7">
        <v>14811</v>
      </c>
      <c r="F8" s="24">
        <v>12933</v>
      </c>
      <c r="G8" s="7">
        <v>8145</v>
      </c>
      <c r="H8" s="63">
        <f>G8/F8*100</f>
        <v>62.978427279053584</v>
      </c>
      <c r="I8" s="34"/>
    </row>
    <row r="9" spans="1:9" ht="15">
      <c r="A9" s="38" t="s">
        <v>19</v>
      </c>
      <c r="B9" s="24">
        <v>9472</v>
      </c>
      <c r="C9" s="7">
        <v>7211</v>
      </c>
      <c r="D9" s="46">
        <v>11051</v>
      </c>
      <c r="E9" s="7">
        <v>11000</v>
      </c>
      <c r="F9" s="24">
        <v>10317</v>
      </c>
      <c r="G9" s="7">
        <v>7749</v>
      </c>
      <c r="H9" s="63">
        <f>G9/F9*100</f>
        <v>75.10904332654842</v>
      </c>
      <c r="I9" s="34"/>
    </row>
    <row r="10" spans="1:9" ht="15">
      <c r="A10" s="38" t="s">
        <v>20</v>
      </c>
      <c r="B10" s="24">
        <v>29712</v>
      </c>
      <c r="C10" s="7">
        <v>20849</v>
      </c>
      <c r="D10" s="46">
        <v>35328</v>
      </c>
      <c r="E10" s="7">
        <v>34785</v>
      </c>
      <c r="F10" s="24">
        <v>33724</v>
      </c>
      <c r="G10" s="7">
        <v>22417</v>
      </c>
      <c r="H10" s="63">
        <f>G10/F10*100</f>
        <v>66.47194876052663</v>
      </c>
      <c r="I10" s="34"/>
    </row>
    <row r="11" spans="1:9" ht="15">
      <c r="A11" s="38" t="s">
        <v>52</v>
      </c>
      <c r="B11" s="24">
        <v>14</v>
      </c>
      <c r="C11" s="7">
        <v>0</v>
      </c>
      <c r="D11" s="46">
        <v>36</v>
      </c>
      <c r="E11" s="7">
        <v>36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5892</v>
      </c>
      <c r="C12" s="7">
        <v>3908</v>
      </c>
      <c r="D12" s="46">
        <v>6987</v>
      </c>
      <c r="E12" s="7">
        <v>6966</v>
      </c>
      <c r="F12" s="24">
        <v>6300</v>
      </c>
      <c r="G12" s="7">
        <v>4088</v>
      </c>
      <c r="H12" s="63">
        <f>G12/F12*100</f>
        <v>64.88888888888889</v>
      </c>
      <c r="I12" s="34"/>
    </row>
    <row r="13" spans="1:9" ht="15">
      <c r="A13" s="38" t="s">
        <v>60</v>
      </c>
      <c r="B13" s="24">
        <v>0</v>
      </c>
      <c r="C13" s="7">
        <v>0</v>
      </c>
      <c r="D13" s="46">
        <v>0</v>
      </c>
      <c r="E13" s="7">
        <v>0</v>
      </c>
      <c r="F13" s="24">
        <v>39</v>
      </c>
      <c r="G13" s="7">
        <v>0</v>
      </c>
      <c r="H13" s="63">
        <v>0</v>
      </c>
      <c r="I13" s="34"/>
    </row>
    <row r="14" spans="1:9" ht="30">
      <c r="A14" s="38" t="s">
        <v>21</v>
      </c>
      <c r="B14" s="24">
        <v>13754</v>
      </c>
      <c r="C14" s="7">
        <v>9372</v>
      </c>
      <c r="D14" s="46">
        <v>13945</v>
      </c>
      <c r="E14" s="7">
        <v>13737</v>
      </c>
      <c r="F14" s="24">
        <v>13243</v>
      </c>
      <c r="G14" s="7">
        <v>8921</v>
      </c>
      <c r="H14" s="63">
        <f>G14/F14*100</f>
        <v>67.36389035716984</v>
      </c>
      <c r="I14" s="34"/>
    </row>
    <row r="15" spans="1:9" ht="14.25">
      <c r="A15" s="39" t="s">
        <v>22</v>
      </c>
      <c r="B15" s="27">
        <v>1470</v>
      </c>
      <c r="C15" s="8">
        <v>746</v>
      </c>
      <c r="D15" s="13">
        <v>1470</v>
      </c>
      <c r="E15" s="8">
        <v>1470</v>
      </c>
      <c r="F15" s="27">
        <v>1503</v>
      </c>
      <c r="G15" s="8">
        <v>903</v>
      </c>
      <c r="H15" s="63">
        <f>G15/F15*100</f>
        <v>60.079840319361274</v>
      </c>
      <c r="I15" s="34"/>
    </row>
    <row r="16" spans="1:9" ht="46.5" customHeight="1">
      <c r="A16" s="39" t="s">
        <v>46</v>
      </c>
      <c r="B16" s="27">
        <f>B17+B18+B19</f>
        <v>2759</v>
      </c>
      <c r="C16" s="27">
        <f>C17+C19+C18</f>
        <v>1343</v>
      </c>
      <c r="D16" s="13">
        <f>D17+D19+D18</f>
        <v>2741</v>
      </c>
      <c r="E16" s="13">
        <f>E17+E19+E18</f>
        <v>2632</v>
      </c>
      <c r="F16" s="27">
        <f>F17+F18+F19</f>
        <v>1558</v>
      </c>
      <c r="G16" s="27">
        <f>G17+G19+G18</f>
        <v>976</v>
      </c>
      <c r="H16" s="63">
        <f>G16/F16*100</f>
        <v>62.64441591784339</v>
      </c>
      <c r="I16" s="34"/>
    </row>
    <row r="17" spans="1:9" ht="16.5" customHeight="1">
      <c r="A17" s="38" t="s">
        <v>78</v>
      </c>
      <c r="B17" s="24">
        <v>1499</v>
      </c>
      <c r="C17" s="46">
        <v>718</v>
      </c>
      <c r="D17" s="46">
        <v>216</v>
      </c>
      <c r="E17" s="7">
        <v>125</v>
      </c>
      <c r="F17" s="24">
        <v>200</v>
      </c>
      <c r="G17" s="46">
        <v>183</v>
      </c>
      <c r="H17" s="63">
        <f>G17/F17*100</f>
        <v>91.5</v>
      </c>
      <c r="I17" s="34"/>
    </row>
    <row r="18" spans="1:9" ht="15">
      <c r="A18" s="38" t="s">
        <v>87</v>
      </c>
      <c r="B18" s="24">
        <v>216</v>
      </c>
      <c r="C18" s="7">
        <v>45</v>
      </c>
      <c r="D18" s="46">
        <v>1499</v>
      </c>
      <c r="E18" s="46">
        <v>1499</v>
      </c>
      <c r="F18" s="24">
        <v>218</v>
      </c>
      <c r="G18" s="7">
        <v>121</v>
      </c>
      <c r="H18" s="63">
        <f>G18/F18*100</f>
        <v>55.5045871559633</v>
      </c>
      <c r="I18" s="34"/>
    </row>
    <row r="19" spans="1:9" ht="15">
      <c r="A19" s="38" t="s">
        <v>59</v>
      </c>
      <c r="B19" s="24">
        <v>1044</v>
      </c>
      <c r="C19" s="46">
        <v>580</v>
      </c>
      <c r="D19" s="46">
        <v>1026</v>
      </c>
      <c r="E19" s="46">
        <v>1008</v>
      </c>
      <c r="F19" s="24">
        <v>1140</v>
      </c>
      <c r="G19" s="46">
        <v>672</v>
      </c>
      <c r="H19" s="63">
        <f aca="true" t="shared" si="1" ref="H19:H26">G19/F19*100</f>
        <v>58.94736842105262</v>
      </c>
      <c r="I19" s="34"/>
    </row>
    <row r="20" spans="1:9" ht="19.5" customHeight="1">
      <c r="A20" s="39" t="s">
        <v>23</v>
      </c>
      <c r="B20" s="25">
        <f>B21+B23+B24</f>
        <v>25371</v>
      </c>
      <c r="C20" s="25">
        <f>C21+C23+C24</f>
        <v>8259</v>
      </c>
      <c r="D20" s="12">
        <f>D21+D23+D24+D22</f>
        <v>28507</v>
      </c>
      <c r="E20" s="12">
        <f>E21+E23+E24+E22</f>
        <v>27636</v>
      </c>
      <c r="F20" s="25">
        <f>F21+F23+F24+F22</f>
        <v>40949</v>
      </c>
      <c r="G20" s="25">
        <f>G21+G23+G24+G22</f>
        <v>20668</v>
      </c>
      <c r="H20" s="63">
        <f t="shared" si="1"/>
        <v>50.472539011941684</v>
      </c>
      <c r="I20" s="34"/>
    </row>
    <row r="21" spans="1:9" ht="30">
      <c r="A21" s="38" t="s">
        <v>69</v>
      </c>
      <c r="B21" s="24">
        <v>921</v>
      </c>
      <c r="C21" s="46">
        <v>26</v>
      </c>
      <c r="D21" s="46">
        <v>921</v>
      </c>
      <c r="E21" s="46">
        <v>920</v>
      </c>
      <c r="F21" s="24">
        <v>896</v>
      </c>
      <c r="G21" s="46">
        <v>0</v>
      </c>
      <c r="H21" s="63">
        <f t="shared" si="1"/>
        <v>0</v>
      </c>
      <c r="I21" s="34"/>
    </row>
    <row r="22" spans="1:9" ht="15">
      <c r="A22" s="38" t="s">
        <v>107</v>
      </c>
      <c r="B22" s="24">
        <v>0</v>
      </c>
      <c r="C22" s="46">
        <v>0</v>
      </c>
      <c r="D22" s="46">
        <v>444</v>
      </c>
      <c r="E22" s="7">
        <v>444</v>
      </c>
      <c r="F22" s="24">
        <v>338</v>
      </c>
      <c r="G22" s="46">
        <v>50</v>
      </c>
      <c r="H22" s="63">
        <f t="shared" si="1"/>
        <v>14.792899408284024</v>
      </c>
      <c r="I22" s="34"/>
    </row>
    <row r="23" spans="1:9" ht="15">
      <c r="A23" s="38" t="s">
        <v>68</v>
      </c>
      <c r="B23" s="24">
        <v>24033</v>
      </c>
      <c r="C23" s="7">
        <v>8025</v>
      </c>
      <c r="D23" s="46">
        <v>26803</v>
      </c>
      <c r="E23" s="7">
        <v>25933</v>
      </c>
      <c r="F23" s="24">
        <v>39377</v>
      </c>
      <c r="G23" s="7">
        <v>20354</v>
      </c>
      <c r="H23" s="63">
        <f t="shared" si="1"/>
        <v>51.69007288518679</v>
      </c>
      <c r="I23" s="34"/>
    </row>
    <row r="24" spans="1:9" ht="30">
      <c r="A24" s="38" t="s">
        <v>58</v>
      </c>
      <c r="B24" s="24">
        <v>417</v>
      </c>
      <c r="C24" s="7">
        <v>208</v>
      </c>
      <c r="D24" s="46">
        <v>339</v>
      </c>
      <c r="E24" s="7">
        <v>339</v>
      </c>
      <c r="F24" s="24">
        <v>338</v>
      </c>
      <c r="G24" s="7">
        <v>264</v>
      </c>
      <c r="H24" s="63">
        <f t="shared" si="1"/>
        <v>78.10650887573965</v>
      </c>
      <c r="I24" s="34"/>
    </row>
    <row r="25" spans="1:9" ht="28.5">
      <c r="A25" s="39" t="s">
        <v>24</v>
      </c>
      <c r="B25" s="25">
        <f aca="true" t="shared" si="2" ref="B25:G25">B26+B27+B28</f>
        <v>37884</v>
      </c>
      <c r="C25" s="25">
        <f t="shared" si="2"/>
        <v>17121</v>
      </c>
      <c r="D25" s="12">
        <f t="shared" si="2"/>
        <v>36337</v>
      </c>
      <c r="E25" s="25">
        <f t="shared" si="2"/>
        <v>35196</v>
      </c>
      <c r="F25" s="25">
        <f t="shared" si="2"/>
        <v>31399</v>
      </c>
      <c r="G25" s="25">
        <f t="shared" si="2"/>
        <v>15316</v>
      </c>
      <c r="H25" s="63">
        <f t="shared" si="1"/>
        <v>48.778623523042135</v>
      </c>
      <c r="I25" s="34"/>
    </row>
    <row r="26" spans="1:9" ht="15">
      <c r="A26" s="38" t="s">
        <v>25</v>
      </c>
      <c r="B26" s="24">
        <v>0</v>
      </c>
      <c r="C26" s="7">
        <v>0</v>
      </c>
      <c r="D26" s="46">
        <v>0</v>
      </c>
      <c r="E26" s="7">
        <v>0</v>
      </c>
      <c r="F26" s="24">
        <v>370</v>
      </c>
      <c r="G26" s="7">
        <v>120</v>
      </c>
      <c r="H26" s="63">
        <f t="shared" si="1"/>
        <v>32.432432432432435</v>
      </c>
      <c r="I26" s="34"/>
    </row>
    <row r="27" spans="1:9" ht="15">
      <c r="A27" s="38" t="s">
        <v>26</v>
      </c>
      <c r="B27" s="24">
        <v>0</v>
      </c>
      <c r="C27" s="7">
        <v>0</v>
      </c>
      <c r="D27" s="46">
        <v>0</v>
      </c>
      <c r="E27" s="7">
        <v>0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37884</v>
      </c>
      <c r="C28" s="7">
        <v>17121</v>
      </c>
      <c r="D28" s="46">
        <v>36337</v>
      </c>
      <c r="E28" s="7">
        <v>35196</v>
      </c>
      <c r="F28" s="24">
        <v>31029</v>
      </c>
      <c r="G28" s="7">
        <v>15196</v>
      </c>
      <c r="H28" s="63">
        <f aca="true" t="shared" si="3" ref="H28:H46">G28/F28*100</f>
        <v>48.97354088111122</v>
      </c>
      <c r="I28" s="34"/>
    </row>
    <row r="29" spans="1:9" ht="28.5">
      <c r="A29" s="39" t="s">
        <v>51</v>
      </c>
      <c r="B29" s="27">
        <v>227</v>
      </c>
      <c r="C29" s="27">
        <f>C30</f>
        <v>67</v>
      </c>
      <c r="D29" s="13">
        <f>D30</f>
        <v>385</v>
      </c>
      <c r="E29" s="13">
        <f>E30</f>
        <v>385</v>
      </c>
      <c r="F29" s="27">
        <v>582</v>
      </c>
      <c r="G29" s="27">
        <f>G30</f>
        <v>75</v>
      </c>
      <c r="H29" s="63">
        <f t="shared" si="3"/>
        <v>12.886597938144329</v>
      </c>
      <c r="I29" s="34"/>
    </row>
    <row r="30" spans="1:9" ht="15">
      <c r="A30" s="53" t="s">
        <v>61</v>
      </c>
      <c r="B30" s="24">
        <v>227</v>
      </c>
      <c r="C30" s="7">
        <v>67</v>
      </c>
      <c r="D30" s="46">
        <v>385</v>
      </c>
      <c r="E30" s="7">
        <v>385</v>
      </c>
      <c r="F30" s="24">
        <v>582</v>
      </c>
      <c r="G30" s="7">
        <v>75</v>
      </c>
      <c r="H30" s="63">
        <f t="shared" si="3"/>
        <v>12.886597938144329</v>
      </c>
      <c r="I30" s="34"/>
    </row>
    <row r="31" spans="1:9" ht="14.25">
      <c r="A31" s="39" t="s">
        <v>48</v>
      </c>
      <c r="B31" s="25">
        <f aca="true" t="shared" si="4" ref="B31:G31">B32+B33+B34+B35+B36</f>
        <v>376091</v>
      </c>
      <c r="C31" s="25">
        <f t="shared" si="4"/>
        <v>232748</v>
      </c>
      <c r="D31" s="25">
        <f t="shared" si="4"/>
        <v>370517</v>
      </c>
      <c r="E31" s="25">
        <f t="shared" si="4"/>
        <v>359778</v>
      </c>
      <c r="F31" s="25">
        <f t="shared" si="4"/>
        <v>390159</v>
      </c>
      <c r="G31" s="25">
        <f t="shared" si="4"/>
        <v>247463</v>
      </c>
      <c r="H31" s="63">
        <f t="shared" si="3"/>
        <v>63.42619291109523</v>
      </c>
      <c r="I31" s="34"/>
    </row>
    <row r="32" spans="1:9" ht="15">
      <c r="A32" s="38" t="s">
        <v>28</v>
      </c>
      <c r="B32" s="24">
        <v>71111</v>
      </c>
      <c r="C32" s="7">
        <v>43190</v>
      </c>
      <c r="D32" s="46">
        <v>70199</v>
      </c>
      <c r="E32" s="7">
        <v>65634</v>
      </c>
      <c r="F32" s="24">
        <v>74902</v>
      </c>
      <c r="G32" s="7">
        <v>44882</v>
      </c>
      <c r="H32" s="63">
        <f t="shared" si="3"/>
        <v>59.92096339216576</v>
      </c>
      <c r="I32" s="34"/>
    </row>
    <row r="33" spans="1:9" ht="15">
      <c r="A33" s="38" t="s">
        <v>29</v>
      </c>
      <c r="B33" s="24">
        <v>286688</v>
      </c>
      <c r="C33" s="7">
        <v>177096</v>
      </c>
      <c r="D33" s="46">
        <v>279216</v>
      </c>
      <c r="E33" s="7">
        <v>273592</v>
      </c>
      <c r="F33" s="24">
        <v>293820</v>
      </c>
      <c r="G33" s="7">
        <v>188098</v>
      </c>
      <c r="H33" s="63">
        <f t="shared" si="3"/>
        <v>64.01810632359948</v>
      </c>
      <c r="I33" s="34"/>
    </row>
    <row r="34" spans="1:9" ht="15.75">
      <c r="A34" s="61" t="s">
        <v>57</v>
      </c>
      <c r="B34" s="24">
        <v>0</v>
      </c>
      <c r="C34" s="7">
        <v>0</v>
      </c>
      <c r="D34" s="46">
        <v>0</v>
      </c>
      <c r="E34" s="7">
        <v>0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6892</v>
      </c>
      <c r="C35" s="7">
        <v>5728</v>
      </c>
      <c r="D35" s="46">
        <v>7330</v>
      </c>
      <c r="E35" s="7">
        <v>7102</v>
      </c>
      <c r="F35" s="24">
        <v>6868</v>
      </c>
      <c r="G35" s="7">
        <v>5130</v>
      </c>
      <c r="H35" s="63">
        <f t="shared" si="3"/>
        <v>74.69423412929528</v>
      </c>
      <c r="I35" s="34"/>
    </row>
    <row r="36" spans="1:9" ht="30">
      <c r="A36" s="38" t="s">
        <v>31</v>
      </c>
      <c r="B36" s="24">
        <v>11400</v>
      </c>
      <c r="C36" s="7">
        <v>6734</v>
      </c>
      <c r="D36" s="46">
        <v>13772</v>
      </c>
      <c r="E36" s="7">
        <v>13450</v>
      </c>
      <c r="F36" s="24">
        <v>14569</v>
      </c>
      <c r="G36" s="7">
        <v>9353</v>
      </c>
      <c r="H36" s="63">
        <f t="shared" si="3"/>
        <v>64.19795456105429</v>
      </c>
      <c r="I36" s="34"/>
    </row>
    <row r="37" spans="1:9" ht="33" customHeight="1">
      <c r="A37" s="39" t="s">
        <v>49</v>
      </c>
      <c r="B37" s="25">
        <f aca="true" t="shared" si="5" ref="B37:G37">B38+B39+B40</f>
        <v>55143</v>
      </c>
      <c r="C37" s="25">
        <f t="shared" si="5"/>
        <v>36423</v>
      </c>
      <c r="D37" s="12">
        <f t="shared" si="5"/>
        <v>54848</v>
      </c>
      <c r="E37" s="25">
        <f t="shared" si="5"/>
        <v>54425</v>
      </c>
      <c r="F37" s="25">
        <f t="shared" si="5"/>
        <v>59714</v>
      </c>
      <c r="G37" s="25">
        <f t="shared" si="5"/>
        <v>43235</v>
      </c>
      <c r="H37" s="63">
        <f t="shared" si="3"/>
        <v>72.40345647586831</v>
      </c>
      <c r="I37" s="34"/>
    </row>
    <row r="38" spans="1:9" ht="15">
      <c r="A38" s="38" t="s">
        <v>32</v>
      </c>
      <c r="B38" s="24">
        <v>52489</v>
      </c>
      <c r="C38" s="7">
        <v>34764</v>
      </c>
      <c r="D38" s="46">
        <v>52210</v>
      </c>
      <c r="E38" s="7">
        <v>51932</v>
      </c>
      <c r="F38" s="24">
        <v>56786</v>
      </c>
      <c r="G38" s="7">
        <v>41295</v>
      </c>
      <c r="H38" s="63">
        <f t="shared" si="3"/>
        <v>72.7203888282323</v>
      </c>
      <c r="I38" s="34"/>
    </row>
    <row r="39" spans="1:9" ht="15">
      <c r="A39" s="38" t="s">
        <v>33</v>
      </c>
      <c r="B39" s="24">
        <v>1354</v>
      </c>
      <c r="C39" s="7">
        <v>834</v>
      </c>
      <c r="D39" s="46">
        <v>1352</v>
      </c>
      <c r="E39" s="7">
        <v>1260</v>
      </c>
      <c r="F39" s="24">
        <v>1388</v>
      </c>
      <c r="G39" s="7">
        <v>970</v>
      </c>
      <c r="H39" s="63">
        <f t="shared" si="3"/>
        <v>69.88472622478386</v>
      </c>
      <c r="I39" s="34"/>
    </row>
    <row r="40" spans="1:9" ht="30">
      <c r="A40" s="38" t="s">
        <v>53</v>
      </c>
      <c r="B40" s="24">
        <v>1300</v>
      </c>
      <c r="C40" s="46">
        <v>825</v>
      </c>
      <c r="D40" s="46">
        <v>1286</v>
      </c>
      <c r="E40" s="46">
        <v>1233</v>
      </c>
      <c r="F40" s="24">
        <v>1540</v>
      </c>
      <c r="G40" s="46">
        <v>970</v>
      </c>
      <c r="H40" s="63">
        <f t="shared" si="3"/>
        <v>62.98701298701299</v>
      </c>
      <c r="I40" s="34"/>
    </row>
    <row r="41" spans="1:9" ht="19.5" customHeight="1">
      <c r="A41" s="39" t="s">
        <v>65</v>
      </c>
      <c r="B41" s="25">
        <v>265</v>
      </c>
      <c r="C41" s="25">
        <f>C42</f>
        <v>100</v>
      </c>
      <c r="D41" s="12">
        <f>D42</f>
        <v>265</v>
      </c>
      <c r="E41" s="25">
        <f>E42</f>
        <v>265</v>
      </c>
      <c r="F41" s="25">
        <v>274</v>
      </c>
      <c r="G41" s="25">
        <f>G42</f>
        <v>34</v>
      </c>
      <c r="H41" s="63">
        <f t="shared" si="3"/>
        <v>12.408759124087592</v>
      </c>
      <c r="I41" s="34"/>
    </row>
    <row r="42" spans="1:9" ht="30.75" customHeight="1">
      <c r="A42" s="38" t="s">
        <v>66</v>
      </c>
      <c r="B42" s="24">
        <v>265</v>
      </c>
      <c r="C42" s="7">
        <v>100</v>
      </c>
      <c r="D42" s="46">
        <v>265</v>
      </c>
      <c r="E42" s="7">
        <v>265</v>
      </c>
      <c r="F42" s="24">
        <v>274</v>
      </c>
      <c r="G42" s="7">
        <v>34</v>
      </c>
      <c r="H42" s="63">
        <f t="shared" si="3"/>
        <v>12.408759124087592</v>
      </c>
      <c r="I42" s="34"/>
    </row>
    <row r="43" spans="1:9" ht="14.25">
      <c r="A43" s="39" t="s">
        <v>50</v>
      </c>
      <c r="B43" s="25">
        <f>B45+B44+B46</f>
        <v>19721</v>
      </c>
      <c r="C43" s="25">
        <f>C44+C45+C46</f>
        <v>13820</v>
      </c>
      <c r="D43" s="12">
        <f>D44+D45+D46</f>
        <v>19048</v>
      </c>
      <c r="E43" s="25">
        <f>E44+E45+E46</f>
        <v>17915</v>
      </c>
      <c r="F43" s="25">
        <f>F45+F44+F46</f>
        <v>21225</v>
      </c>
      <c r="G43" s="25">
        <f>G44+G45+G46</f>
        <v>15827</v>
      </c>
      <c r="H43" s="63">
        <f t="shared" si="3"/>
        <v>74.56772673733805</v>
      </c>
      <c r="I43" s="34"/>
    </row>
    <row r="44" spans="1:9" ht="15">
      <c r="A44" s="38" t="s">
        <v>45</v>
      </c>
      <c r="B44" s="49">
        <v>2574</v>
      </c>
      <c r="C44" s="51">
        <v>354</v>
      </c>
      <c r="D44" s="20">
        <v>995</v>
      </c>
      <c r="E44" s="51">
        <v>995</v>
      </c>
      <c r="F44" s="49">
        <v>2500</v>
      </c>
      <c r="G44" s="51">
        <v>221</v>
      </c>
      <c r="H44" s="63">
        <f t="shared" si="3"/>
        <v>8.84</v>
      </c>
      <c r="I44" s="34"/>
    </row>
    <row r="45" spans="1:9" ht="15">
      <c r="A45" s="38" t="s">
        <v>34</v>
      </c>
      <c r="B45" s="24">
        <v>8453</v>
      </c>
      <c r="C45" s="7">
        <v>5082</v>
      </c>
      <c r="D45" s="46">
        <v>9359</v>
      </c>
      <c r="E45" s="7">
        <v>8226</v>
      </c>
      <c r="F45" s="24">
        <v>8621</v>
      </c>
      <c r="G45" s="7">
        <v>5502</v>
      </c>
      <c r="H45" s="63">
        <f t="shared" si="3"/>
        <v>63.820902447511884</v>
      </c>
      <c r="I45" s="34"/>
    </row>
    <row r="46" spans="1:9" ht="15">
      <c r="A46" s="40" t="s">
        <v>35</v>
      </c>
      <c r="B46" s="43">
        <v>8694</v>
      </c>
      <c r="C46" s="41">
        <v>8384</v>
      </c>
      <c r="D46" s="65">
        <v>8694</v>
      </c>
      <c r="E46" s="41">
        <v>8694</v>
      </c>
      <c r="F46" s="43">
        <v>10104</v>
      </c>
      <c r="G46" s="41">
        <v>10104</v>
      </c>
      <c r="H46" s="63">
        <f t="shared" si="3"/>
        <v>100</v>
      </c>
      <c r="I46" s="34"/>
    </row>
    <row r="47" spans="1:9" ht="28.5">
      <c r="A47" s="62" t="s">
        <v>64</v>
      </c>
      <c r="B47" s="29">
        <f aca="true" t="shared" si="6" ref="B47:G47">B48</f>
        <v>8704</v>
      </c>
      <c r="C47" s="29">
        <f t="shared" si="6"/>
        <v>5928</v>
      </c>
      <c r="D47" s="66">
        <f>D48</f>
        <v>9795</v>
      </c>
      <c r="E47" s="29">
        <f>E48</f>
        <v>9795</v>
      </c>
      <c r="F47" s="29">
        <f t="shared" si="6"/>
        <v>18179</v>
      </c>
      <c r="G47" s="29">
        <f t="shared" si="6"/>
        <v>13214</v>
      </c>
      <c r="H47" s="63">
        <f>G47/F47*100</f>
        <v>72.6882666813356</v>
      </c>
      <c r="I47" s="34"/>
    </row>
    <row r="48" spans="1:9" ht="15.75" thickBot="1">
      <c r="A48" s="40" t="s">
        <v>54</v>
      </c>
      <c r="B48" s="43">
        <v>8704</v>
      </c>
      <c r="C48" s="41">
        <v>5928</v>
      </c>
      <c r="D48" s="65">
        <v>9795</v>
      </c>
      <c r="E48" s="41">
        <v>9795</v>
      </c>
      <c r="F48" s="43">
        <v>18179</v>
      </c>
      <c r="G48" s="41">
        <v>13214</v>
      </c>
      <c r="H48" s="63">
        <f>G48/F48*100</f>
        <v>72.6882666813356</v>
      </c>
      <c r="I48" s="34"/>
    </row>
    <row r="49" spans="1:9" ht="30" thickBot="1" thickTop="1">
      <c r="A49" s="84" t="s">
        <v>134</v>
      </c>
      <c r="B49" s="44">
        <v>0</v>
      </c>
      <c r="C49" s="44">
        <v>0</v>
      </c>
      <c r="D49" s="8">
        <v>0</v>
      </c>
      <c r="E49" s="8">
        <v>0</v>
      </c>
      <c r="F49" s="8">
        <v>53</v>
      </c>
      <c r="G49" s="8">
        <v>53</v>
      </c>
      <c r="H49" s="83">
        <f>G49/F49*100</f>
        <v>100</v>
      </c>
      <c r="I49" s="34"/>
    </row>
    <row r="50" spans="1:9" ht="15.75" thickBot="1" thickTop="1">
      <c r="A50" s="42" t="s">
        <v>38</v>
      </c>
      <c r="B50" s="44">
        <f>B47+B43+B41+B37+B31+B29+B25+B20+B16+B15+B7</f>
        <v>599553</v>
      </c>
      <c r="C50" s="44">
        <f>C47+C43+C41+C37+C31+C29+C25+C20+C16+C15+C7</f>
        <v>366020</v>
      </c>
      <c r="D50" s="44">
        <f>D47+D43+D41+D37+D31+D29+D25+D20+D16+D15+D7</f>
        <v>606291</v>
      </c>
      <c r="E50" s="44">
        <f>E47+E43+E41+E37+E31+E29+E25+E20+E16+E15+E7</f>
        <v>590832</v>
      </c>
      <c r="F50" s="44">
        <f>F47+F43+F41+F37+F31+F29+F25+F20+F16+F15+F7+F49</f>
        <v>642151</v>
      </c>
      <c r="G50" s="44">
        <f>G47+G43+G41+G37+G31+G29+G25+G20+G16+G15+G7+G49</f>
        <v>409084</v>
      </c>
      <c r="H50" s="63">
        <f>G50/F50*100</f>
        <v>63.705265583951444</v>
      </c>
      <c r="I50" s="34"/>
    </row>
    <row r="51" spans="2:9" ht="0.75" customHeight="1" thickBot="1" thickTop="1">
      <c r="B51" s="34"/>
      <c r="C51" s="34"/>
      <c r="D51" s="44">
        <f>D47+D43+D41+D37+D31+D29+D25+D20+D16+D15+D7</f>
        <v>606291</v>
      </c>
      <c r="E51" s="44">
        <f>E47+E43+E41+E37+E31+E29+E25+E20+E16+E15+E7</f>
        <v>590832</v>
      </c>
      <c r="F51" s="34"/>
      <c r="G51" s="34"/>
      <c r="H51" s="34"/>
      <c r="I51" s="34"/>
    </row>
    <row r="52" spans="1:9" ht="16.5" thickTop="1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45" t="s">
        <v>42</v>
      </c>
      <c r="G53" s="45"/>
      <c r="H53" s="34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120" zoomScaleSheetLayoutView="120" zoomScalePageLayoutView="0" workbookViewId="0" topLeftCell="A19">
      <selection activeCell="H28" sqref="H28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5" t="s">
        <v>16</v>
      </c>
      <c r="B2" s="85"/>
      <c r="C2" s="85"/>
      <c r="D2" s="85"/>
      <c r="E2" s="85"/>
      <c r="F2" s="85"/>
      <c r="G2" s="85"/>
      <c r="H2" s="85"/>
    </row>
    <row r="3" spans="1:8" ht="18.75">
      <c r="A3" s="85" t="s">
        <v>17</v>
      </c>
      <c r="B3" s="85"/>
      <c r="C3" s="85"/>
      <c r="D3" s="85"/>
      <c r="E3" s="85"/>
      <c r="F3" s="85"/>
      <c r="G3" s="85"/>
      <c r="H3" s="85"/>
    </row>
    <row r="4" spans="1:8" ht="19.5" thickBot="1">
      <c r="A4" s="85" t="s">
        <v>171</v>
      </c>
      <c r="B4" s="85"/>
      <c r="C4" s="85"/>
      <c r="D4" s="85"/>
      <c r="E4" s="85"/>
      <c r="F4" s="85"/>
      <c r="G4" s="85"/>
      <c r="H4" s="85"/>
    </row>
    <row r="5" ht="13.5" hidden="1" thickBot="1"/>
    <row r="6" spans="1:8" ht="65.25" customHeight="1" thickBot="1" thickTop="1">
      <c r="A6" s="5"/>
      <c r="B6" s="59" t="s">
        <v>104</v>
      </c>
      <c r="C6" s="60" t="s">
        <v>172</v>
      </c>
      <c r="D6" s="47" t="s">
        <v>128</v>
      </c>
      <c r="E6" s="48" t="s">
        <v>129</v>
      </c>
      <c r="F6" s="54" t="s">
        <v>173</v>
      </c>
      <c r="G6" s="56" t="s">
        <v>174</v>
      </c>
      <c r="H6" s="9" t="s">
        <v>0</v>
      </c>
    </row>
    <row r="7" spans="1:8" ht="16.5" thickTop="1">
      <c r="A7" s="14" t="s">
        <v>1</v>
      </c>
      <c r="B7" s="22">
        <f>B8+B9+B10+B11+B12+B13+B14</f>
        <v>154390</v>
      </c>
      <c r="C7" s="22">
        <f>C8+C9+C10+C11+C12+C13+C14</f>
        <v>119559</v>
      </c>
      <c r="D7" s="22">
        <f>D8+D9+D10+D11+D12+D13</f>
        <v>156938</v>
      </c>
      <c r="E7" s="22">
        <f>E8+E9+E10+E11+E12+E13</f>
        <v>173239</v>
      </c>
      <c r="F7" s="22">
        <f>F8+F9+F10+F11+F12+F13+F14</f>
        <v>161787</v>
      </c>
      <c r="G7" s="22">
        <f>G8+G9+G10+G11+G12+G13+G14</f>
        <v>118274</v>
      </c>
      <c r="H7" s="23">
        <f aca="true" t="shared" si="0" ref="H7:H13">ROUND(G7/F7*100,1)</f>
        <v>73.1</v>
      </c>
    </row>
    <row r="8" spans="1:8" ht="31.5">
      <c r="A8" s="15" t="s">
        <v>2</v>
      </c>
      <c r="B8" s="57">
        <v>120000</v>
      </c>
      <c r="C8" s="58">
        <v>87487</v>
      </c>
      <c r="D8" s="57">
        <v>120129</v>
      </c>
      <c r="E8" s="58">
        <v>126002</v>
      </c>
      <c r="F8" s="57">
        <v>123500</v>
      </c>
      <c r="G8" s="58">
        <v>89412</v>
      </c>
      <c r="H8" s="26">
        <f t="shared" si="0"/>
        <v>72.4</v>
      </c>
    </row>
    <row r="9" spans="1:8" ht="15.75">
      <c r="A9" s="15" t="s">
        <v>67</v>
      </c>
      <c r="B9" s="57">
        <v>15939</v>
      </c>
      <c r="C9" s="58">
        <v>19029</v>
      </c>
      <c r="D9" s="57">
        <v>15939</v>
      </c>
      <c r="E9" s="58">
        <v>25901</v>
      </c>
      <c r="F9" s="57">
        <v>17700</v>
      </c>
      <c r="G9" s="58">
        <v>14257</v>
      </c>
      <c r="H9" s="26">
        <f t="shared" si="0"/>
        <v>80.5</v>
      </c>
    </row>
    <row r="10" spans="1:8" ht="31.5">
      <c r="A10" s="15" t="s">
        <v>3</v>
      </c>
      <c r="B10" s="57">
        <v>5349</v>
      </c>
      <c r="C10" s="58">
        <v>4633</v>
      </c>
      <c r="D10" s="57">
        <v>5796</v>
      </c>
      <c r="E10" s="58">
        <v>5996</v>
      </c>
      <c r="F10" s="57">
        <v>5774</v>
      </c>
      <c r="G10" s="58">
        <v>4764</v>
      </c>
      <c r="H10" s="26">
        <f t="shared" si="0"/>
        <v>82.5</v>
      </c>
    </row>
    <row r="11" spans="1:8" ht="31.5">
      <c r="A11" s="15" t="s">
        <v>4</v>
      </c>
      <c r="B11" s="57">
        <v>1807</v>
      </c>
      <c r="C11" s="58">
        <v>38</v>
      </c>
      <c r="D11" s="57">
        <v>1932</v>
      </c>
      <c r="E11" s="58">
        <v>2006</v>
      </c>
      <c r="F11" s="57">
        <v>2070</v>
      </c>
      <c r="G11" s="58">
        <v>114</v>
      </c>
      <c r="H11" s="26">
        <f t="shared" si="0"/>
        <v>5.5</v>
      </c>
    </row>
    <row r="12" spans="1:8" ht="15.75">
      <c r="A12" s="15" t="s">
        <v>5</v>
      </c>
      <c r="B12" s="57">
        <v>10687</v>
      </c>
      <c r="C12" s="58">
        <v>7603</v>
      </c>
      <c r="D12" s="57">
        <v>12278</v>
      </c>
      <c r="E12" s="58">
        <v>12280</v>
      </c>
      <c r="F12" s="57">
        <v>11800</v>
      </c>
      <c r="G12" s="58">
        <v>9155</v>
      </c>
      <c r="H12" s="26">
        <f t="shared" si="0"/>
        <v>77.6</v>
      </c>
    </row>
    <row r="13" spans="1:8" ht="15.75">
      <c r="A13" s="15" t="s">
        <v>6</v>
      </c>
      <c r="B13" s="57">
        <v>608</v>
      </c>
      <c r="C13" s="58">
        <v>769</v>
      </c>
      <c r="D13" s="57">
        <v>864</v>
      </c>
      <c r="E13" s="58">
        <v>1054</v>
      </c>
      <c r="F13" s="57">
        <v>943</v>
      </c>
      <c r="G13" s="58">
        <v>572</v>
      </c>
      <c r="H13" s="26">
        <f t="shared" si="0"/>
        <v>60.7</v>
      </c>
    </row>
    <row r="14" spans="1:8" ht="47.25">
      <c r="A14" s="15" t="s">
        <v>7</v>
      </c>
      <c r="B14" s="24">
        <v>0</v>
      </c>
      <c r="C14" s="7">
        <v>0</v>
      </c>
      <c r="D14" s="49">
        <v>0</v>
      </c>
      <c r="E14" s="49">
        <v>0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>B16+B17+B18+B19+B20+B21</f>
        <v>14534</v>
      </c>
      <c r="C15" s="25">
        <f>C16+C17+C18+C19+C20+C21</f>
        <v>15269</v>
      </c>
      <c r="D15" s="25">
        <f>D16+D17+D18+D19+D20+D21</f>
        <v>16283</v>
      </c>
      <c r="E15" s="25">
        <f>E16+E17+E18+E19+E20+E21</f>
        <v>17249</v>
      </c>
      <c r="F15" s="25">
        <f>F16+F17+F18+F19+F20+F21</f>
        <v>8283</v>
      </c>
      <c r="G15" s="25">
        <f>G16+G17+G18+G19+G20+G21</f>
        <v>8633</v>
      </c>
      <c r="H15" s="26">
        <f aca="true" t="shared" si="1" ref="H15:H24">ROUND(G15/F15*100,1)</f>
        <v>104.2</v>
      </c>
    </row>
    <row r="16" spans="1:8" ht="47.25" customHeight="1">
      <c r="A16" s="17" t="s">
        <v>10</v>
      </c>
      <c r="B16" s="24">
        <v>2296</v>
      </c>
      <c r="C16" s="7">
        <v>2158</v>
      </c>
      <c r="D16" s="24">
        <v>2689</v>
      </c>
      <c r="E16" s="7">
        <v>2873</v>
      </c>
      <c r="F16" s="24">
        <v>2487</v>
      </c>
      <c r="G16" s="7">
        <v>2355</v>
      </c>
      <c r="H16" s="26">
        <f t="shared" si="1"/>
        <v>94.7</v>
      </c>
    </row>
    <row r="17" spans="1:8" ht="48" customHeight="1">
      <c r="A17" s="15" t="s">
        <v>11</v>
      </c>
      <c r="B17" s="57">
        <v>227</v>
      </c>
      <c r="C17" s="58">
        <v>324</v>
      </c>
      <c r="D17" s="57">
        <v>385</v>
      </c>
      <c r="E17" s="58">
        <v>503</v>
      </c>
      <c r="F17" s="57">
        <v>489</v>
      </c>
      <c r="G17" s="58">
        <v>241</v>
      </c>
      <c r="H17" s="26">
        <f t="shared" si="1"/>
        <v>49.3</v>
      </c>
    </row>
    <row r="18" spans="1:8" ht="47.25">
      <c r="A18" s="15" t="s">
        <v>44</v>
      </c>
      <c r="B18" s="57">
        <v>191</v>
      </c>
      <c r="C18" s="58">
        <v>749</v>
      </c>
      <c r="D18" s="57">
        <v>760</v>
      </c>
      <c r="E18" s="58">
        <v>797</v>
      </c>
      <c r="F18" s="57">
        <v>138</v>
      </c>
      <c r="G18" s="58">
        <v>552</v>
      </c>
      <c r="H18" s="26">
        <f t="shared" si="1"/>
        <v>400</v>
      </c>
    </row>
    <row r="19" spans="1:8" ht="15.75">
      <c r="A19" s="15" t="s">
        <v>12</v>
      </c>
      <c r="B19" s="57">
        <v>1000</v>
      </c>
      <c r="C19" s="58">
        <v>843</v>
      </c>
      <c r="D19" s="57">
        <v>1088</v>
      </c>
      <c r="E19" s="58">
        <v>1262</v>
      </c>
      <c r="F19" s="57">
        <v>893</v>
      </c>
      <c r="G19" s="58">
        <v>1039</v>
      </c>
      <c r="H19" s="26">
        <f t="shared" si="1"/>
        <v>116.3</v>
      </c>
    </row>
    <row r="20" spans="1:8" ht="63">
      <c r="A20" s="15" t="s">
        <v>62</v>
      </c>
      <c r="B20" s="57">
        <v>6295</v>
      </c>
      <c r="C20" s="58">
        <v>6630</v>
      </c>
      <c r="D20" s="57">
        <v>6295</v>
      </c>
      <c r="E20" s="58">
        <v>6708</v>
      </c>
      <c r="F20" s="57">
        <v>0</v>
      </c>
      <c r="G20" s="58">
        <v>147</v>
      </c>
      <c r="H20" s="26">
        <v>0</v>
      </c>
    </row>
    <row r="21" spans="1:8" ht="31.5">
      <c r="A21" s="15" t="s">
        <v>13</v>
      </c>
      <c r="B21" s="24">
        <v>4525</v>
      </c>
      <c r="C21" s="7">
        <v>4565</v>
      </c>
      <c r="D21" s="24">
        <v>5066</v>
      </c>
      <c r="E21" s="7">
        <v>5106</v>
      </c>
      <c r="F21" s="24">
        <v>4276</v>
      </c>
      <c r="G21" s="7">
        <v>4299</v>
      </c>
      <c r="H21" s="26">
        <f t="shared" si="1"/>
        <v>100.5</v>
      </c>
    </row>
    <row r="22" spans="1:8" ht="31.5">
      <c r="A22" s="16" t="s">
        <v>14</v>
      </c>
      <c r="B22" s="32">
        <f>B15+B7</f>
        <v>168924</v>
      </c>
      <c r="C22" s="32">
        <f>C15+C7</f>
        <v>134828</v>
      </c>
      <c r="D22" s="21">
        <f>D15+D7</f>
        <v>173221</v>
      </c>
      <c r="E22" s="32">
        <f>E15+E7</f>
        <v>190488</v>
      </c>
      <c r="F22" s="32">
        <f>F15+F7</f>
        <v>170070</v>
      </c>
      <c r="G22" s="32">
        <f>G15+G7</f>
        <v>126907</v>
      </c>
      <c r="H22" s="26">
        <f t="shared" si="1"/>
        <v>74.6</v>
      </c>
    </row>
    <row r="23" spans="1:8" ht="31.5">
      <c r="A23" s="18" t="s">
        <v>55</v>
      </c>
      <c r="B23" s="29">
        <v>420104</v>
      </c>
      <c r="C23" s="52">
        <v>304550</v>
      </c>
      <c r="D23" s="29">
        <v>406427</v>
      </c>
      <c r="E23" s="52">
        <v>406337</v>
      </c>
      <c r="F23" s="29">
        <v>461641</v>
      </c>
      <c r="G23" s="52">
        <v>343952</v>
      </c>
      <c r="H23" s="33">
        <f t="shared" si="1"/>
        <v>74.5</v>
      </c>
    </row>
    <row r="24" spans="1:8" ht="31.5">
      <c r="A24" s="18" t="s">
        <v>103</v>
      </c>
      <c r="B24" s="29">
        <v>66</v>
      </c>
      <c r="C24" s="52">
        <v>65</v>
      </c>
      <c r="D24" s="66">
        <v>66</v>
      </c>
      <c r="E24" s="52">
        <v>66</v>
      </c>
      <c r="F24" s="29">
        <v>0</v>
      </c>
      <c r="G24" s="52">
        <v>0</v>
      </c>
      <c r="H24" s="33">
        <v>0</v>
      </c>
    </row>
    <row r="25" spans="1:8" ht="48" thickBot="1">
      <c r="A25" s="16" t="s">
        <v>79</v>
      </c>
      <c r="B25" s="27">
        <v>0</v>
      </c>
      <c r="C25" s="8">
        <v>-386</v>
      </c>
      <c r="D25" s="13">
        <v>-76</v>
      </c>
      <c r="E25" s="8">
        <v>-386</v>
      </c>
      <c r="F25" s="27">
        <v>-368</v>
      </c>
      <c r="G25" s="8">
        <v>-368</v>
      </c>
      <c r="H25" s="33">
        <v>100</v>
      </c>
    </row>
    <row r="26" spans="1:8" ht="28.5" customHeight="1" thickBot="1" thickTop="1">
      <c r="A26" s="6" t="s">
        <v>15</v>
      </c>
      <c r="B26" s="30">
        <f>B22+B23+B24+B25</f>
        <v>589094</v>
      </c>
      <c r="C26" s="30">
        <f>C22+C23+C25</f>
        <v>438992</v>
      </c>
      <c r="D26" s="68">
        <f>D22+D23+D24+D25</f>
        <v>579638</v>
      </c>
      <c r="E26" s="68">
        <f>E22+E23+E24+E25</f>
        <v>596505</v>
      </c>
      <c r="F26" s="30">
        <f>F22+F23+F25</f>
        <v>631343</v>
      </c>
      <c r="G26" s="30">
        <f>G22+G23+G25</f>
        <v>470491</v>
      </c>
      <c r="H26" s="19">
        <f>ROUND(G26/F26*100,1)</f>
        <v>74.5</v>
      </c>
    </row>
    <row r="27" spans="1:8" ht="28.5" customHeight="1" hidden="1" thickTop="1">
      <c r="A27" s="2"/>
      <c r="B27" s="3"/>
      <c r="C27" s="3"/>
      <c r="D27" s="3"/>
      <c r="E27" s="3"/>
      <c r="F27" s="3"/>
      <c r="G27" s="3"/>
      <c r="H27" s="3"/>
    </row>
    <row r="28" spans="1:8" ht="16.5" thickTop="1">
      <c r="A28" s="45" t="s">
        <v>40</v>
      </c>
      <c r="B28" s="45"/>
      <c r="C28" s="45"/>
      <c r="D28" s="45"/>
      <c r="E28" s="45"/>
      <c r="F28" s="45"/>
      <c r="G28" s="45"/>
      <c r="H28" s="4"/>
    </row>
    <row r="29" spans="1:8" ht="15.75">
      <c r="A29" s="45" t="s">
        <v>41</v>
      </c>
      <c r="B29" s="45"/>
      <c r="C29" s="45"/>
      <c r="D29" s="45"/>
      <c r="E29" s="45"/>
      <c r="F29" s="87" t="s">
        <v>42</v>
      </c>
      <c r="G29" s="87"/>
      <c r="H29" s="87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</sheetData>
  <sheetProtection/>
  <mergeCells count="4">
    <mergeCell ref="A2:H2"/>
    <mergeCell ref="A3:H3"/>
    <mergeCell ref="A4:H4"/>
    <mergeCell ref="F29:H29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zoomScalePageLayoutView="0" workbookViewId="0" topLeftCell="A24">
      <selection activeCell="H27" sqref="H27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2.875" style="4" customWidth="1"/>
    <col min="7" max="16384" width="9.125" style="4" customWidth="1"/>
  </cols>
  <sheetData>
    <row r="1" ht="5.25" customHeight="1" hidden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" customHeight="1" thickBot="1">
      <c r="A4" s="86" t="s">
        <v>171</v>
      </c>
      <c r="B4" s="86"/>
      <c r="C4" s="86"/>
      <c r="D4" s="86"/>
      <c r="E4" s="86"/>
      <c r="F4" s="86"/>
      <c r="G4" s="86"/>
      <c r="H4" s="86"/>
    </row>
    <row r="5" ht="2.25" customHeight="1" hidden="1" thickBot="1"/>
    <row r="6" spans="1:9" ht="65.25" thickBot="1" thickTop="1">
      <c r="A6" s="35"/>
      <c r="B6" s="54" t="s">
        <v>105</v>
      </c>
      <c r="C6" s="55" t="s">
        <v>106</v>
      </c>
      <c r="D6" s="10" t="s">
        <v>128</v>
      </c>
      <c r="E6" s="31" t="s">
        <v>129</v>
      </c>
      <c r="F6" s="54" t="s">
        <v>175</v>
      </c>
      <c r="G6" s="56" t="s">
        <v>176</v>
      </c>
      <c r="H6" s="9" t="s">
        <v>0</v>
      </c>
      <c r="I6" s="34"/>
    </row>
    <row r="7" spans="1:9" ht="29.25" thickTop="1">
      <c r="A7" s="36" t="s">
        <v>18</v>
      </c>
      <c r="B7" s="50">
        <f>B8+B9+B10+B11+B12+B13+B14</f>
        <v>73056</v>
      </c>
      <c r="C7" s="50">
        <f>C8+C9+C10+C12+C14+C13</f>
        <v>56849</v>
      </c>
      <c r="D7" s="50">
        <f>D8+D9+D10+D12+D14+D13+D11</f>
        <v>82378</v>
      </c>
      <c r="E7" s="50">
        <f>E8+E9+E10+E12+E14+E13+E11</f>
        <v>81335</v>
      </c>
      <c r="F7" s="50">
        <f>F8+F9+F10+F12+F14+F13+F11</f>
        <v>76758</v>
      </c>
      <c r="G7" s="50">
        <f>G8+G9+G10+G12+G14+G13</f>
        <v>57771</v>
      </c>
      <c r="H7" s="63">
        <f>G7/F7*100</f>
        <v>75.26381614945673</v>
      </c>
      <c r="I7" s="34"/>
    </row>
    <row r="8" spans="1:9" ht="15">
      <c r="A8" s="37" t="s">
        <v>39</v>
      </c>
      <c r="B8" s="24">
        <v>13074</v>
      </c>
      <c r="C8" s="7">
        <v>9673</v>
      </c>
      <c r="D8" s="46">
        <v>15031</v>
      </c>
      <c r="E8" s="7">
        <v>14811</v>
      </c>
      <c r="F8" s="24">
        <v>12934</v>
      </c>
      <c r="G8" s="7">
        <v>9647</v>
      </c>
      <c r="H8" s="63">
        <f>G8/F8*100</f>
        <v>74.58636152775631</v>
      </c>
      <c r="I8" s="34"/>
    </row>
    <row r="9" spans="1:9" ht="15">
      <c r="A9" s="38" t="s">
        <v>19</v>
      </c>
      <c r="B9" s="24">
        <v>9545</v>
      </c>
      <c r="C9" s="7">
        <v>7836</v>
      </c>
      <c r="D9" s="46">
        <v>11051</v>
      </c>
      <c r="E9" s="7">
        <v>11000</v>
      </c>
      <c r="F9" s="24">
        <v>10317</v>
      </c>
      <c r="G9" s="7">
        <v>8511</v>
      </c>
      <c r="H9" s="63">
        <f>G9/F9*100</f>
        <v>82.49491131142774</v>
      </c>
      <c r="I9" s="34"/>
    </row>
    <row r="10" spans="1:9" ht="15">
      <c r="A10" s="38" t="s">
        <v>20</v>
      </c>
      <c r="B10" s="24">
        <v>30743</v>
      </c>
      <c r="C10" s="7">
        <v>23781</v>
      </c>
      <c r="D10" s="46">
        <v>35328</v>
      </c>
      <c r="E10" s="7">
        <v>34785</v>
      </c>
      <c r="F10" s="24">
        <v>33954</v>
      </c>
      <c r="G10" s="7">
        <v>24895</v>
      </c>
      <c r="H10" s="63">
        <f>G10/F10*100</f>
        <v>73.3197855922719</v>
      </c>
      <c r="I10" s="34"/>
    </row>
    <row r="11" spans="1:9" ht="15">
      <c r="A11" s="38" t="s">
        <v>52</v>
      </c>
      <c r="B11" s="24">
        <v>14</v>
      </c>
      <c r="C11" s="7">
        <v>0</v>
      </c>
      <c r="D11" s="46">
        <v>36</v>
      </c>
      <c r="E11" s="7">
        <v>36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5927</v>
      </c>
      <c r="C12" s="7">
        <v>5204</v>
      </c>
      <c r="D12" s="46">
        <v>6987</v>
      </c>
      <c r="E12" s="7">
        <v>6966</v>
      </c>
      <c r="F12" s="24">
        <v>6299</v>
      </c>
      <c r="G12" s="7">
        <v>4804</v>
      </c>
      <c r="H12" s="63">
        <f>G12/F12*100</f>
        <v>76.26607397999683</v>
      </c>
      <c r="I12" s="34"/>
    </row>
    <row r="13" spans="1:9" ht="30">
      <c r="A13" s="38" t="s">
        <v>76</v>
      </c>
      <c r="B13" s="24">
        <v>0</v>
      </c>
      <c r="C13" s="7">
        <v>0</v>
      </c>
      <c r="D13" s="46">
        <v>0</v>
      </c>
      <c r="E13" s="7">
        <v>0</v>
      </c>
      <c r="F13" s="24">
        <v>39</v>
      </c>
      <c r="G13" s="7">
        <v>0</v>
      </c>
      <c r="H13" s="63">
        <v>0</v>
      </c>
      <c r="I13" s="34"/>
    </row>
    <row r="14" spans="1:9" ht="30">
      <c r="A14" s="38" t="s">
        <v>21</v>
      </c>
      <c r="B14" s="24">
        <v>13753</v>
      </c>
      <c r="C14" s="7">
        <v>10355</v>
      </c>
      <c r="D14" s="46">
        <v>13945</v>
      </c>
      <c r="E14" s="7">
        <v>13737</v>
      </c>
      <c r="F14" s="24">
        <v>13215</v>
      </c>
      <c r="G14" s="7">
        <v>9914</v>
      </c>
      <c r="H14" s="63">
        <f>G14/F14*100</f>
        <v>75.02080968596292</v>
      </c>
      <c r="I14" s="34"/>
    </row>
    <row r="15" spans="1:9" ht="14.25">
      <c r="A15" s="39" t="s">
        <v>22</v>
      </c>
      <c r="B15" s="27">
        <v>1470</v>
      </c>
      <c r="C15" s="8">
        <v>800</v>
      </c>
      <c r="D15" s="13">
        <v>1470</v>
      </c>
      <c r="E15" s="8">
        <v>1470</v>
      </c>
      <c r="F15" s="27">
        <v>1503</v>
      </c>
      <c r="G15" s="8">
        <v>1016</v>
      </c>
      <c r="H15" s="63">
        <f>G15/F15*100</f>
        <v>67.5981370592149</v>
      </c>
      <c r="I15" s="34"/>
    </row>
    <row r="16" spans="1:9" ht="46.5" customHeight="1">
      <c r="A16" s="39" t="s">
        <v>46</v>
      </c>
      <c r="B16" s="27">
        <f>B17+B18+B19</f>
        <v>2741</v>
      </c>
      <c r="C16" s="27">
        <f>C17+C18+C19</f>
        <v>1772</v>
      </c>
      <c r="D16" s="13">
        <f>D17+D19+D18</f>
        <v>2741</v>
      </c>
      <c r="E16" s="13">
        <f>E17+E19+E18</f>
        <v>2632</v>
      </c>
      <c r="F16" s="27">
        <f>F17+F18+F19</f>
        <v>1558</v>
      </c>
      <c r="G16" s="27">
        <f>G17+G18+G19</f>
        <v>1113</v>
      </c>
      <c r="H16" s="63">
        <f>G16/F16*100</f>
        <v>71.4377406931964</v>
      </c>
      <c r="I16" s="34"/>
    </row>
    <row r="17" spans="1:9" ht="15">
      <c r="A17" s="38" t="s">
        <v>78</v>
      </c>
      <c r="B17" s="24">
        <v>1499</v>
      </c>
      <c r="C17" s="7">
        <v>1018</v>
      </c>
      <c r="D17" s="46">
        <v>216</v>
      </c>
      <c r="E17" s="7">
        <v>125</v>
      </c>
      <c r="F17" s="24">
        <v>200</v>
      </c>
      <c r="G17" s="7">
        <v>183</v>
      </c>
      <c r="H17" s="63">
        <f>G17/F17*100</f>
        <v>91.5</v>
      </c>
      <c r="I17" s="34"/>
    </row>
    <row r="18" spans="1:9" ht="15">
      <c r="A18" s="38" t="s">
        <v>87</v>
      </c>
      <c r="B18" s="24">
        <v>216</v>
      </c>
      <c r="C18" s="46">
        <v>57</v>
      </c>
      <c r="D18" s="46">
        <v>1499</v>
      </c>
      <c r="E18" s="46">
        <v>1499</v>
      </c>
      <c r="F18" s="24">
        <v>218</v>
      </c>
      <c r="G18" s="46">
        <v>134</v>
      </c>
      <c r="H18" s="63">
        <f>G18/F18*100</f>
        <v>61.46788990825688</v>
      </c>
      <c r="I18" s="34"/>
    </row>
    <row r="19" spans="1:9" ht="15">
      <c r="A19" s="38" t="s">
        <v>59</v>
      </c>
      <c r="B19" s="24">
        <v>1026</v>
      </c>
      <c r="C19" s="46">
        <v>697</v>
      </c>
      <c r="D19" s="46">
        <v>1026</v>
      </c>
      <c r="E19" s="46">
        <v>1008</v>
      </c>
      <c r="F19" s="24">
        <v>1140</v>
      </c>
      <c r="G19" s="46">
        <v>796</v>
      </c>
      <c r="H19" s="63">
        <f aca="true" t="shared" si="0" ref="H19:H26">G19/F19*100</f>
        <v>69.82456140350877</v>
      </c>
      <c r="I19" s="34"/>
    </row>
    <row r="20" spans="1:9" ht="19.5" customHeight="1">
      <c r="A20" s="39" t="s">
        <v>23</v>
      </c>
      <c r="B20" s="25">
        <f>B21+B23+B24+B22</f>
        <v>28106</v>
      </c>
      <c r="C20" s="25">
        <f>C21+C23+C24+C22</f>
        <v>8929</v>
      </c>
      <c r="D20" s="12">
        <f>D21+D22+D23+D24</f>
        <v>28507</v>
      </c>
      <c r="E20" s="12">
        <f>E21+E22+E23+E24</f>
        <v>27636</v>
      </c>
      <c r="F20" s="25">
        <f>F21+F23+F24+F22</f>
        <v>41067</v>
      </c>
      <c r="G20" s="25">
        <f>G21+G23+G24+G22</f>
        <v>22533</v>
      </c>
      <c r="H20" s="63">
        <f t="shared" si="0"/>
        <v>54.86887281759076</v>
      </c>
      <c r="I20" s="34"/>
    </row>
    <row r="21" spans="1:9" ht="30">
      <c r="A21" s="38" t="s">
        <v>69</v>
      </c>
      <c r="B21" s="24">
        <v>921</v>
      </c>
      <c r="C21" s="46">
        <v>86</v>
      </c>
      <c r="D21" s="46">
        <v>921</v>
      </c>
      <c r="E21" s="46">
        <v>920</v>
      </c>
      <c r="F21" s="24">
        <v>896</v>
      </c>
      <c r="G21" s="46">
        <v>462</v>
      </c>
      <c r="H21" s="63">
        <f t="shared" si="0"/>
        <v>51.5625</v>
      </c>
      <c r="I21" s="34"/>
    </row>
    <row r="22" spans="1:9" ht="15">
      <c r="A22" s="38" t="s">
        <v>107</v>
      </c>
      <c r="B22" s="24">
        <v>444</v>
      </c>
      <c r="C22" s="46">
        <v>0</v>
      </c>
      <c r="D22" s="46">
        <v>444</v>
      </c>
      <c r="E22" s="7">
        <v>444</v>
      </c>
      <c r="F22" s="24">
        <v>337</v>
      </c>
      <c r="G22" s="46">
        <v>50</v>
      </c>
      <c r="H22" s="63">
        <f t="shared" si="0"/>
        <v>14.836795252225517</v>
      </c>
      <c r="I22" s="34"/>
    </row>
    <row r="23" spans="1:9" ht="15">
      <c r="A23" s="38" t="s">
        <v>68</v>
      </c>
      <c r="B23" s="24">
        <v>26324</v>
      </c>
      <c r="C23" s="7">
        <v>8572</v>
      </c>
      <c r="D23" s="46">
        <v>26803</v>
      </c>
      <c r="E23" s="7">
        <v>25933</v>
      </c>
      <c r="F23" s="24">
        <v>39496</v>
      </c>
      <c r="G23" s="7">
        <v>21731</v>
      </c>
      <c r="H23" s="63">
        <f t="shared" si="0"/>
        <v>55.020761596111</v>
      </c>
      <c r="I23" s="34"/>
    </row>
    <row r="24" spans="1:9" ht="30">
      <c r="A24" s="38" t="s">
        <v>58</v>
      </c>
      <c r="B24" s="24">
        <v>417</v>
      </c>
      <c r="C24" s="7">
        <v>271</v>
      </c>
      <c r="D24" s="46">
        <v>339</v>
      </c>
      <c r="E24" s="7">
        <v>339</v>
      </c>
      <c r="F24" s="24">
        <v>338</v>
      </c>
      <c r="G24" s="7">
        <v>290</v>
      </c>
      <c r="H24" s="63">
        <f t="shared" si="0"/>
        <v>85.79881656804734</v>
      </c>
      <c r="I24" s="34"/>
    </row>
    <row r="25" spans="1:9" ht="28.5">
      <c r="A25" s="39" t="s">
        <v>24</v>
      </c>
      <c r="B25" s="25">
        <f>B26+B27+B28</f>
        <v>37243</v>
      </c>
      <c r="C25" s="25">
        <f>C26+C27+C28</f>
        <v>21645</v>
      </c>
      <c r="D25" s="12">
        <f>D26+D27+D28</f>
        <v>36337</v>
      </c>
      <c r="E25" s="25">
        <f>E26+E27+E28</f>
        <v>35196</v>
      </c>
      <c r="F25" s="25">
        <f>F26+F27+F28</f>
        <v>31238</v>
      </c>
      <c r="G25" s="25">
        <f>G26+G27+G28</f>
        <v>19279</v>
      </c>
      <c r="H25" s="63">
        <f t="shared" si="0"/>
        <v>61.7164991356681</v>
      </c>
      <c r="I25" s="34"/>
    </row>
    <row r="26" spans="1:9" ht="15">
      <c r="A26" s="38" t="s">
        <v>25</v>
      </c>
      <c r="B26" s="24">
        <v>0</v>
      </c>
      <c r="C26" s="7">
        <v>0</v>
      </c>
      <c r="D26" s="46">
        <v>0</v>
      </c>
      <c r="E26" s="7">
        <v>0</v>
      </c>
      <c r="F26" s="24">
        <v>370</v>
      </c>
      <c r="G26" s="7">
        <v>370</v>
      </c>
      <c r="H26" s="63">
        <f t="shared" si="0"/>
        <v>100</v>
      </c>
      <c r="I26" s="34"/>
    </row>
    <row r="27" spans="1:9" ht="15">
      <c r="A27" s="38" t="s">
        <v>26</v>
      </c>
      <c r="B27" s="24">
        <v>0</v>
      </c>
      <c r="C27" s="7">
        <v>0</v>
      </c>
      <c r="D27" s="46">
        <v>0</v>
      </c>
      <c r="E27" s="7">
        <v>0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37243</v>
      </c>
      <c r="C28" s="7">
        <v>21645</v>
      </c>
      <c r="D28" s="46">
        <v>36337</v>
      </c>
      <c r="E28" s="7">
        <v>35196</v>
      </c>
      <c r="F28" s="24">
        <v>30868</v>
      </c>
      <c r="G28" s="7">
        <v>18909</v>
      </c>
      <c r="H28" s="63">
        <f aca="true" t="shared" si="1" ref="H28:H46">G28/F28*100</f>
        <v>61.257613062070746</v>
      </c>
      <c r="I28" s="34"/>
    </row>
    <row r="29" spans="1:9" ht="28.5">
      <c r="A29" s="39" t="s">
        <v>51</v>
      </c>
      <c r="B29" s="27">
        <v>227</v>
      </c>
      <c r="C29" s="27">
        <v>67</v>
      </c>
      <c r="D29" s="13">
        <f>D30</f>
        <v>385</v>
      </c>
      <c r="E29" s="13">
        <f>E30</f>
        <v>385</v>
      </c>
      <c r="F29" s="27">
        <v>615</v>
      </c>
      <c r="G29" s="27">
        <v>249</v>
      </c>
      <c r="H29" s="63">
        <f t="shared" si="1"/>
        <v>40.487804878048784</v>
      </c>
      <c r="I29" s="34"/>
    </row>
    <row r="30" spans="1:9" ht="15">
      <c r="A30" s="53" t="s">
        <v>61</v>
      </c>
      <c r="B30" s="24">
        <v>227</v>
      </c>
      <c r="C30" s="7">
        <v>67</v>
      </c>
      <c r="D30" s="46">
        <v>385</v>
      </c>
      <c r="E30" s="7">
        <v>385</v>
      </c>
      <c r="F30" s="24">
        <v>615</v>
      </c>
      <c r="G30" s="7">
        <v>249</v>
      </c>
      <c r="H30" s="63">
        <f t="shared" si="1"/>
        <v>40.487804878048784</v>
      </c>
      <c r="I30" s="34"/>
    </row>
    <row r="31" spans="1:9" ht="14.25">
      <c r="A31" s="39" t="s">
        <v>48</v>
      </c>
      <c r="B31" s="25">
        <f>B32+B33+B34+B35+B36</f>
        <v>386995</v>
      </c>
      <c r="C31" s="25">
        <f>C32+C33+C34+C35+C36</f>
        <v>258477</v>
      </c>
      <c r="D31" s="25">
        <f>D32+D33+D34+D35+D36</f>
        <v>370517</v>
      </c>
      <c r="E31" s="25">
        <f>E32+E33+E34+E35+E36</f>
        <v>359778</v>
      </c>
      <c r="F31" s="25">
        <f>F32+F33+F34+F35+F36</f>
        <v>409930</v>
      </c>
      <c r="G31" s="25">
        <f>G32+G33+G34+G35+G36</f>
        <v>277418</v>
      </c>
      <c r="H31" s="63">
        <f t="shared" si="1"/>
        <v>67.67448100895275</v>
      </c>
      <c r="I31" s="34"/>
    </row>
    <row r="32" spans="1:9" ht="15">
      <c r="A32" s="38" t="s">
        <v>28</v>
      </c>
      <c r="B32" s="24">
        <v>76067</v>
      </c>
      <c r="C32" s="7">
        <v>46104</v>
      </c>
      <c r="D32" s="46">
        <v>70199</v>
      </c>
      <c r="E32" s="7">
        <v>65634</v>
      </c>
      <c r="F32" s="24">
        <v>74553</v>
      </c>
      <c r="G32" s="7">
        <v>49119</v>
      </c>
      <c r="H32" s="63">
        <f t="shared" si="1"/>
        <v>65.88467264898796</v>
      </c>
      <c r="I32" s="34"/>
    </row>
    <row r="33" spans="1:9" ht="15">
      <c r="A33" s="38" t="s">
        <v>29</v>
      </c>
      <c r="B33" s="24">
        <v>291231</v>
      </c>
      <c r="C33" s="7">
        <v>198215</v>
      </c>
      <c r="D33" s="46">
        <v>279216</v>
      </c>
      <c r="E33" s="7">
        <v>273592</v>
      </c>
      <c r="F33" s="24">
        <v>312986</v>
      </c>
      <c r="G33" s="7">
        <v>211988</v>
      </c>
      <c r="H33" s="63">
        <f t="shared" si="1"/>
        <v>67.73082502092745</v>
      </c>
      <c r="I33" s="34"/>
    </row>
    <row r="34" spans="1:9" ht="15.75">
      <c r="A34" s="61" t="s">
        <v>57</v>
      </c>
      <c r="B34" s="24">
        <v>0</v>
      </c>
      <c r="C34" s="7">
        <v>0</v>
      </c>
      <c r="D34" s="46">
        <v>0</v>
      </c>
      <c r="E34" s="7">
        <v>0</v>
      </c>
      <c r="F34" s="24">
        <v>0</v>
      </c>
      <c r="G34" s="7">
        <v>0</v>
      </c>
      <c r="H34" s="63">
        <v>0</v>
      </c>
      <c r="I34" s="34"/>
    </row>
    <row r="35" spans="1:9" ht="30">
      <c r="A35" s="38" t="s">
        <v>30</v>
      </c>
      <c r="B35" s="24">
        <v>6907</v>
      </c>
      <c r="C35" s="7">
        <v>6158</v>
      </c>
      <c r="D35" s="46">
        <v>7330</v>
      </c>
      <c r="E35" s="7">
        <v>7102</v>
      </c>
      <c r="F35" s="24">
        <v>6868</v>
      </c>
      <c r="G35" s="7">
        <v>5514</v>
      </c>
      <c r="H35" s="63">
        <f t="shared" si="1"/>
        <v>80.2853814793244</v>
      </c>
      <c r="I35" s="34"/>
    </row>
    <row r="36" spans="1:9" ht="30">
      <c r="A36" s="38" t="s">
        <v>31</v>
      </c>
      <c r="B36" s="24">
        <v>12790</v>
      </c>
      <c r="C36" s="7">
        <v>8000</v>
      </c>
      <c r="D36" s="46">
        <v>13772</v>
      </c>
      <c r="E36" s="7">
        <v>13450</v>
      </c>
      <c r="F36" s="24">
        <v>15523</v>
      </c>
      <c r="G36" s="7">
        <v>10797</v>
      </c>
      <c r="H36" s="63">
        <f t="shared" si="1"/>
        <v>69.5548540874831</v>
      </c>
      <c r="I36" s="34"/>
    </row>
    <row r="37" spans="1:9" ht="33" customHeight="1">
      <c r="A37" s="39" t="s">
        <v>49</v>
      </c>
      <c r="B37" s="25">
        <f>B38+B39+B40</f>
        <v>55143</v>
      </c>
      <c r="C37" s="25">
        <f>C38+C39+C40</f>
        <v>41830</v>
      </c>
      <c r="D37" s="12">
        <f>D38+D39+D40</f>
        <v>54848</v>
      </c>
      <c r="E37" s="25">
        <f>E38+E39+E40</f>
        <v>54425</v>
      </c>
      <c r="F37" s="25">
        <f>F38+F39+F40</f>
        <v>60173</v>
      </c>
      <c r="G37" s="25">
        <f>G38+G39+G40</f>
        <v>49061</v>
      </c>
      <c r="H37" s="63">
        <f t="shared" si="1"/>
        <v>81.5332458079205</v>
      </c>
      <c r="I37" s="34"/>
    </row>
    <row r="38" spans="1:9" ht="15">
      <c r="A38" s="38" t="s">
        <v>32</v>
      </c>
      <c r="B38" s="24">
        <v>52489</v>
      </c>
      <c r="C38" s="7">
        <v>39940</v>
      </c>
      <c r="D38" s="46">
        <v>52210</v>
      </c>
      <c r="E38" s="7">
        <v>51932</v>
      </c>
      <c r="F38" s="24">
        <v>57245</v>
      </c>
      <c r="G38" s="7">
        <v>46848</v>
      </c>
      <c r="H38" s="63">
        <f t="shared" si="1"/>
        <v>81.83771508428683</v>
      </c>
      <c r="I38" s="34"/>
    </row>
    <row r="39" spans="1:9" ht="15">
      <c r="A39" s="38" t="s">
        <v>33</v>
      </c>
      <c r="B39" s="24">
        <v>1354</v>
      </c>
      <c r="C39" s="7">
        <v>982</v>
      </c>
      <c r="D39" s="46">
        <v>1352</v>
      </c>
      <c r="E39" s="7">
        <v>1260</v>
      </c>
      <c r="F39" s="24">
        <v>1388</v>
      </c>
      <c r="G39" s="7">
        <v>1130</v>
      </c>
      <c r="H39" s="63">
        <f t="shared" si="1"/>
        <v>81.41210374639769</v>
      </c>
      <c r="I39" s="34"/>
    </row>
    <row r="40" spans="1:9" ht="30">
      <c r="A40" s="38" t="s">
        <v>53</v>
      </c>
      <c r="B40" s="24">
        <v>1300</v>
      </c>
      <c r="C40" s="46">
        <v>908</v>
      </c>
      <c r="D40" s="46">
        <v>1286</v>
      </c>
      <c r="E40" s="46">
        <v>1233</v>
      </c>
      <c r="F40" s="24">
        <v>1540</v>
      </c>
      <c r="G40" s="46">
        <v>1083</v>
      </c>
      <c r="H40" s="63">
        <f t="shared" si="1"/>
        <v>70.32467532467533</v>
      </c>
      <c r="I40" s="34"/>
    </row>
    <row r="41" spans="1:9" ht="19.5" customHeight="1">
      <c r="A41" s="39" t="s">
        <v>65</v>
      </c>
      <c r="B41" s="25">
        <v>265</v>
      </c>
      <c r="C41" s="25">
        <f>C42</f>
        <v>100</v>
      </c>
      <c r="D41" s="12">
        <f>D42</f>
        <v>265</v>
      </c>
      <c r="E41" s="25">
        <f>E42</f>
        <v>265</v>
      </c>
      <c r="F41" s="25">
        <v>274</v>
      </c>
      <c r="G41" s="25">
        <f>G42</f>
        <v>34</v>
      </c>
      <c r="H41" s="63">
        <f t="shared" si="1"/>
        <v>12.408759124087592</v>
      </c>
      <c r="I41" s="34"/>
    </row>
    <row r="42" spans="1:9" ht="30.75" customHeight="1">
      <c r="A42" s="38" t="s">
        <v>66</v>
      </c>
      <c r="B42" s="24">
        <v>265</v>
      </c>
      <c r="C42" s="7">
        <v>100</v>
      </c>
      <c r="D42" s="46">
        <v>265</v>
      </c>
      <c r="E42" s="7">
        <v>265</v>
      </c>
      <c r="F42" s="24">
        <v>274</v>
      </c>
      <c r="G42" s="7">
        <v>34</v>
      </c>
      <c r="H42" s="63">
        <f t="shared" si="1"/>
        <v>12.408759124087592</v>
      </c>
      <c r="I42" s="34"/>
    </row>
    <row r="43" spans="1:9" ht="14.25">
      <c r="A43" s="39" t="s">
        <v>50</v>
      </c>
      <c r="B43" s="25">
        <f>B45+B44+B46</f>
        <v>19054</v>
      </c>
      <c r="C43" s="25">
        <f>C44+C45+C46</f>
        <v>15262</v>
      </c>
      <c r="D43" s="12">
        <f>D44+D45+D46</f>
        <v>19048</v>
      </c>
      <c r="E43" s="25">
        <f>E44+E45+E46</f>
        <v>17915</v>
      </c>
      <c r="F43" s="25">
        <f>F45+F44+F46</f>
        <v>21028</v>
      </c>
      <c r="G43" s="25">
        <f>G44+G45+G46</f>
        <v>16385</v>
      </c>
      <c r="H43" s="63">
        <f t="shared" si="1"/>
        <v>77.91991630207342</v>
      </c>
      <c r="I43" s="34"/>
    </row>
    <row r="44" spans="1:9" ht="15">
      <c r="A44" s="38" t="s">
        <v>45</v>
      </c>
      <c r="B44" s="49">
        <v>1292</v>
      </c>
      <c r="C44" s="51">
        <v>354</v>
      </c>
      <c r="D44" s="20">
        <v>995</v>
      </c>
      <c r="E44" s="51">
        <v>995</v>
      </c>
      <c r="F44" s="49">
        <v>1840</v>
      </c>
      <c r="G44" s="51">
        <v>221</v>
      </c>
      <c r="H44" s="63">
        <f t="shared" si="1"/>
        <v>12.01086956521739</v>
      </c>
      <c r="I44" s="34"/>
    </row>
    <row r="45" spans="1:9" ht="15">
      <c r="A45" s="38" t="s">
        <v>34</v>
      </c>
      <c r="B45" s="24">
        <v>9068</v>
      </c>
      <c r="C45" s="7">
        <v>6214</v>
      </c>
      <c r="D45" s="46">
        <v>9359</v>
      </c>
      <c r="E45" s="7">
        <v>8226</v>
      </c>
      <c r="F45" s="24">
        <v>9084</v>
      </c>
      <c r="G45" s="7">
        <v>6060</v>
      </c>
      <c r="H45" s="63">
        <f t="shared" si="1"/>
        <v>66.7107001321004</v>
      </c>
      <c r="I45" s="34"/>
    </row>
    <row r="46" spans="1:9" ht="15">
      <c r="A46" s="40" t="s">
        <v>35</v>
      </c>
      <c r="B46" s="43">
        <v>8694</v>
      </c>
      <c r="C46" s="41">
        <v>8694</v>
      </c>
      <c r="D46" s="65">
        <v>8694</v>
      </c>
      <c r="E46" s="41">
        <v>8694</v>
      </c>
      <c r="F46" s="43">
        <v>10104</v>
      </c>
      <c r="G46" s="41">
        <v>10104</v>
      </c>
      <c r="H46" s="63">
        <f t="shared" si="1"/>
        <v>100</v>
      </c>
      <c r="I46" s="34"/>
    </row>
    <row r="47" spans="1:9" ht="28.5">
      <c r="A47" s="62" t="s">
        <v>64</v>
      </c>
      <c r="B47" s="29">
        <f aca="true" t="shared" si="2" ref="B47:G47">B48</f>
        <v>8719</v>
      </c>
      <c r="C47" s="29">
        <f t="shared" si="2"/>
        <v>6301</v>
      </c>
      <c r="D47" s="66">
        <f>D48</f>
        <v>9795</v>
      </c>
      <c r="E47" s="29">
        <f>E48</f>
        <v>9795</v>
      </c>
      <c r="F47" s="29">
        <f>F48</f>
        <v>18179</v>
      </c>
      <c r="G47" s="29">
        <f t="shared" si="2"/>
        <v>13852</v>
      </c>
      <c r="H47" s="63">
        <f>G47/F47*100</f>
        <v>76.1978106606524</v>
      </c>
      <c r="I47" s="34"/>
    </row>
    <row r="48" spans="1:9" ht="15.75" thickBot="1">
      <c r="A48" s="40" t="s">
        <v>54</v>
      </c>
      <c r="B48" s="43">
        <v>8719</v>
      </c>
      <c r="C48" s="41">
        <v>6301</v>
      </c>
      <c r="D48" s="65">
        <v>9795</v>
      </c>
      <c r="E48" s="41">
        <v>9795</v>
      </c>
      <c r="F48" s="43">
        <v>18179</v>
      </c>
      <c r="G48" s="41">
        <v>13852</v>
      </c>
      <c r="H48" s="63">
        <f>G48/F48*100</f>
        <v>76.1978106606524</v>
      </c>
      <c r="I48" s="34"/>
    </row>
    <row r="49" spans="1:9" ht="30" thickBot="1" thickTop="1">
      <c r="A49" s="84" t="s">
        <v>134</v>
      </c>
      <c r="B49" s="44">
        <v>0</v>
      </c>
      <c r="C49" s="44">
        <v>0</v>
      </c>
      <c r="D49" s="8">
        <v>0</v>
      </c>
      <c r="E49" s="8">
        <v>0</v>
      </c>
      <c r="F49" s="8">
        <v>53</v>
      </c>
      <c r="G49" s="8">
        <v>53</v>
      </c>
      <c r="H49" s="83">
        <f>G49/F49*100</f>
        <v>100</v>
      </c>
      <c r="I49" s="34"/>
    </row>
    <row r="50" spans="1:9" ht="15.75" thickBot="1" thickTop="1">
      <c r="A50" s="42" t="s">
        <v>38</v>
      </c>
      <c r="B50" s="44">
        <f>B47+B43+B41+B37+B31+B29+B25+B20+B16+B15+B7</f>
        <v>613019</v>
      </c>
      <c r="C50" s="44">
        <f>C47+C43+C41+C37+C31+C29+C25+C20+C16+C15+C7</f>
        <v>412032</v>
      </c>
      <c r="D50" s="44">
        <f>D7+D15+D16+D20+D25+D29+D31+D37+D41+D43+D47+D49</f>
        <v>606291</v>
      </c>
      <c r="E50" s="44">
        <f>E7+E15+E16+E20+E25+E29+E31+E37+E41+E43+E47+E49</f>
        <v>590832</v>
      </c>
      <c r="F50" s="44">
        <f>F47+F43+F41+F37+F31+F29+F25+F20+F16+F15+F7+F49</f>
        <v>662376</v>
      </c>
      <c r="G50" s="44">
        <f>G47+G43+G41+G37+G31+G29+G25+G20+G16+G15+G7+G49</f>
        <v>458764</v>
      </c>
      <c r="H50" s="63">
        <f>G50/F50*100</f>
        <v>69.26035967486744</v>
      </c>
      <c r="I50" s="34"/>
    </row>
    <row r="51" spans="2:9" ht="0.75" customHeight="1" thickTop="1"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87" t="s">
        <v>42</v>
      </c>
      <c r="G53" s="87"/>
      <c r="H53" s="87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4">
    <mergeCell ref="A2:H2"/>
    <mergeCell ref="A3:H3"/>
    <mergeCell ref="A4:H4"/>
    <mergeCell ref="F53:H53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1">
      <selection activeCell="D22" sqref="D22:F22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85" t="s">
        <v>16</v>
      </c>
      <c r="B1" s="85"/>
      <c r="C1" s="85"/>
      <c r="D1" s="85"/>
      <c r="E1" s="85"/>
      <c r="F1" s="85"/>
      <c r="G1" s="85"/>
      <c r="H1" s="85"/>
    </row>
    <row r="2" spans="1:8" ht="18.75">
      <c r="A2" s="85" t="s">
        <v>17</v>
      </c>
      <c r="B2" s="85"/>
      <c r="C2" s="85"/>
      <c r="D2" s="85"/>
      <c r="E2" s="85"/>
      <c r="F2" s="85"/>
      <c r="G2" s="85"/>
      <c r="H2" s="85"/>
    </row>
    <row r="3" spans="1:8" ht="19.5" thickBot="1">
      <c r="A3" s="85" t="s">
        <v>108</v>
      </c>
      <c r="B3" s="85"/>
      <c r="C3" s="85"/>
      <c r="D3" s="85"/>
      <c r="E3" s="85"/>
      <c r="F3" s="85"/>
      <c r="G3" s="85"/>
      <c r="H3" s="85"/>
    </row>
    <row r="4" ht="13.5" hidden="1" thickBot="1"/>
    <row r="5" spans="1:8" ht="65.25" customHeight="1" thickBot="1" thickTop="1">
      <c r="A5" s="5"/>
      <c r="B5" s="59" t="s">
        <v>70</v>
      </c>
      <c r="C5" s="60" t="s">
        <v>109</v>
      </c>
      <c r="D5" s="47" t="s">
        <v>80</v>
      </c>
      <c r="E5" s="48" t="s">
        <v>81</v>
      </c>
      <c r="F5" s="54" t="s">
        <v>110</v>
      </c>
      <c r="G5" s="56" t="s">
        <v>111</v>
      </c>
      <c r="H5" s="9" t="s">
        <v>0</v>
      </c>
    </row>
    <row r="6" spans="1:8" ht="16.5" thickTop="1">
      <c r="A6" s="14" t="s">
        <v>1</v>
      </c>
      <c r="B6" s="22">
        <f>B7+B8+B9+B10+B11+B12</f>
        <v>150689</v>
      </c>
      <c r="C6" s="22">
        <f>C7+C8+C9+C10+C11+C12+C13</f>
        <v>126855</v>
      </c>
      <c r="D6" s="11">
        <f>D7+D8+D9+D10+D11+D12</f>
        <v>155454</v>
      </c>
      <c r="E6" s="22">
        <f>E7+E8+E9+E10+E11+E12+E13</f>
        <v>158972</v>
      </c>
      <c r="F6" s="22">
        <f>F7+F8+F9+F10+F11+F12+F13</f>
        <v>154390</v>
      </c>
      <c r="G6" s="22">
        <f>G7+G8+G9+G10+G11+G12+G13</f>
        <v>134675</v>
      </c>
      <c r="H6" s="23">
        <f aca="true" t="shared" si="0" ref="H6:H12">ROUND(G6/F6*100,1)</f>
        <v>87.2</v>
      </c>
    </row>
    <row r="7" spans="1:8" ht="31.5">
      <c r="A7" s="15" t="s">
        <v>2</v>
      </c>
      <c r="B7" s="57">
        <v>115000</v>
      </c>
      <c r="C7" s="58">
        <v>92129</v>
      </c>
      <c r="D7" s="64">
        <v>116529</v>
      </c>
      <c r="E7" s="58">
        <v>118759</v>
      </c>
      <c r="F7" s="57">
        <v>120000</v>
      </c>
      <c r="G7" s="58">
        <v>96683</v>
      </c>
      <c r="H7" s="26">
        <f t="shared" si="0"/>
        <v>80.6</v>
      </c>
    </row>
    <row r="8" spans="1:8" ht="15.75">
      <c r="A8" s="15" t="s">
        <v>67</v>
      </c>
      <c r="B8" s="57">
        <v>16000</v>
      </c>
      <c r="C8" s="58">
        <v>15206</v>
      </c>
      <c r="D8" s="64">
        <v>16000</v>
      </c>
      <c r="E8" s="58">
        <v>17921</v>
      </c>
      <c r="F8" s="57">
        <v>15939</v>
      </c>
      <c r="G8" s="58">
        <v>21327</v>
      </c>
      <c r="H8" s="26">
        <f t="shared" si="0"/>
        <v>133.8</v>
      </c>
    </row>
    <row r="9" spans="1:8" ht="31.5">
      <c r="A9" s="15" t="s">
        <v>3</v>
      </c>
      <c r="B9" s="57">
        <v>4834</v>
      </c>
      <c r="C9" s="58">
        <v>4930</v>
      </c>
      <c r="D9" s="64">
        <v>5472</v>
      </c>
      <c r="E9" s="58">
        <v>5684</v>
      </c>
      <c r="F9" s="57">
        <v>5349</v>
      </c>
      <c r="G9" s="58">
        <v>5695</v>
      </c>
      <c r="H9" s="26">
        <f t="shared" si="0"/>
        <v>106.5</v>
      </c>
    </row>
    <row r="10" spans="1:8" ht="31.5">
      <c r="A10" s="15" t="s">
        <v>4</v>
      </c>
      <c r="B10" s="57">
        <v>2413</v>
      </c>
      <c r="C10" s="58">
        <v>2480</v>
      </c>
      <c r="D10" s="64">
        <v>2667</v>
      </c>
      <c r="E10" s="58">
        <v>2678</v>
      </c>
      <c r="F10" s="57">
        <v>1807</v>
      </c>
      <c r="G10" s="58">
        <v>927</v>
      </c>
      <c r="H10" s="26">
        <f t="shared" si="0"/>
        <v>51.3</v>
      </c>
    </row>
    <row r="11" spans="1:8" ht="15.75">
      <c r="A11" s="15" t="s">
        <v>5</v>
      </c>
      <c r="B11" s="57">
        <v>11422</v>
      </c>
      <c r="C11" s="58">
        <v>11643</v>
      </c>
      <c r="D11" s="64">
        <v>13754</v>
      </c>
      <c r="E11" s="58">
        <v>13126</v>
      </c>
      <c r="F11" s="57">
        <v>10687</v>
      </c>
      <c r="G11" s="58">
        <v>9187</v>
      </c>
      <c r="H11" s="26">
        <f t="shared" si="0"/>
        <v>86</v>
      </c>
    </row>
    <row r="12" spans="1:8" ht="15.75">
      <c r="A12" s="15" t="s">
        <v>6</v>
      </c>
      <c r="B12" s="57">
        <v>1020</v>
      </c>
      <c r="C12" s="58">
        <v>579</v>
      </c>
      <c r="D12" s="64">
        <v>1032</v>
      </c>
      <c r="E12" s="58">
        <v>915</v>
      </c>
      <c r="F12" s="57">
        <v>608</v>
      </c>
      <c r="G12" s="58">
        <v>856</v>
      </c>
      <c r="H12" s="26">
        <f t="shared" si="0"/>
        <v>140.8</v>
      </c>
    </row>
    <row r="13" spans="1:8" ht="47.25">
      <c r="A13" s="15" t="s">
        <v>7</v>
      </c>
      <c r="B13" s="24">
        <v>0</v>
      </c>
      <c r="C13" s="7">
        <v>-112</v>
      </c>
      <c r="D13" s="46">
        <v>0</v>
      </c>
      <c r="E13" s="7">
        <v>-111</v>
      </c>
      <c r="F13" s="24">
        <v>0</v>
      </c>
      <c r="G13" s="7">
        <v>0</v>
      </c>
      <c r="H13" s="26">
        <v>0</v>
      </c>
    </row>
    <row r="14" spans="1:8" ht="31.5">
      <c r="A14" s="16" t="s">
        <v>9</v>
      </c>
      <c r="B14" s="25">
        <f aca="true" t="shared" si="1" ref="B14:G14">B15+B16+B17+B18+B19+B20</f>
        <v>8399</v>
      </c>
      <c r="C14" s="25">
        <f t="shared" si="1"/>
        <v>9686</v>
      </c>
      <c r="D14" s="12">
        <f t="shared" si="1"/>
        <v>9716</v>
      </c>
      <c r="E14" s="25">
        <f t="shared" si="1"/>
        <v>11525</v>
      </c>
      <c r="F14" s="25">
        <f t="shared" si="1"/>
        <v>14787</v>
      </c>
      <c r="G14" s="25">
        <f t="shared" si="1"/>
        <v>16088</v>
      </c>
      <c r="H14" s="26">
        <f aca="true" t="shared" si="2" ref="H14:H24">ROUND(G14/F14*100,1)</f>
        <v>108.8</v>
      </c>
    </row>
    <row r="15" spans="1:8" ht="47.25" customHeight="1">
      <c r="A15" s="17" t="s">
        <v>10</v>
      </c>
      <c r="B15" s="24">
        <v>2209</v>
      </c>
      <c r="C15" s="7">
        <v>2007</v>
      </c>
      <c r="D15" s="46">
        <v>2227</v>
      </c>
      <c r="E15" s="7">
        <v>2299</v>
      </c>
      <c r="F15" s="24">
        <v>2296</v>
      </c>
      <c r="G15" s="7">
        <v>2520</v>
      </c>
      <c r="H15" s="26">
        <f t="shared" si="2"/>
        <v>109.8</v>
      </c>
    </row>
    <row r="16" spans="1:8" ht="48" customHeight="1">
      <c r="A16" s="15" t="s">
        <v>11</v>
      </c>
      <c r="B16" s="57">
        <v>660</v>
      </c>
      <c r="C16" s="58">
        <v>514</v>
      </c>
      <c r="D16" s="64">
        <v>660</v>
      </c>
      <c r="E16" s="58">
        <v>537</v>
      </c>
      <c r="F16" s="57">
        <v>227</v>
      </c>
      <c r="G16" s="58">
        <v>382</v>
      </c>
      <c r="H16" s="26">
        <f t="shared" si="2"/>
        <v>168.3</v>
      </c>
    </row>
    <row r="17" spans="1:8" ht="47.25">
      <c r="A17" s="15" t="s">
        <v>44</v>
      </c>
      <c r="B17" s="57">
        <v>291</v>
      </c>
      <c r="C17" s="58">
        <v>310</v>
      </c>
      <c r="D17" s="64">
        <v>355</v>
      </c>
      <c r="E17" s="58">
        <v>375</v>
      </c>
      <c r="F17" s="57">
        <v>191</v>
      </c>
      <c r="G17" s="58">
        <v>760</v>
      </c>
      <c r="H17" s="26">
        <f t="shared" si="2"/>
        <v>397.9</v>
      </c>
    </row>
    <row r="18" spans="1:8" ht="15.75">
      <c r="A18" s="15" t="s">
        <v>12</v>
      </c>
      <c r="B18" s="57">
        <v>1000</v>
      </c>
      <c r="C18" s="58">
        <v>996</v>
      </c>
      <c r="D18" s="64">
        <v>1392</v>
      </c>
      <c r="E18" s="58">
        <v>1488</v>
      </c>
      <c r="F18" s="57">
        <v>1000</v>
      </c>
      <c r="G18" s="58">
        <v>978</v>
      </c>
      <c r="H18" s="26">
        <f t="shared" si="2"/>
        <v>97.8</v>
      </c>
    </row>
    <row r="19" spans="1:8" ht="63">
      <c r="A19" s="15" t="s">
        <v>62</v>
      </c>
      <c r="B19" s="57">
        <v>0</v>
      </c>
      <c r="C19" s="58">
        <v>1513</v>
      </c>
      <c r="D19" s="64">
        <v>7</v>
      </c>
      <c r="E19" s="58">
        <v>1750</v>
      </c>
      <c r="F19" s="57">
        <v>6295</v>
      </c>
      <c r="G19" s="58">
        <v>6630</v>
      </c>
      <c r="H19" s="26">
        <f t="shared" si="2"/>
        <v>105.3</v>
      </c>
    </row>
    <row r="20" spans="1:8" ht="31.5">
      <c r="A20" s="15" t="s">
        <v>13</v>
      </c>
      <c r="B20" s="24">
        <v>4239</v>
      </c>
      <c r="C20" s="7">
        <v>4346</v>
      </c>
      <c r="D20" s="46">
        <v>5075</v>
      </c>
      <c r="E20" s="7">
        <v>5076</v>
      </c>
      <c r="F20" s="24">
        <v>4778</v>
      </c>
      <c r="G20" s="7">
        <v>4818</v>
      </c>
      <c r="H20" s="26">
        <f t="shared" si="2"/>
        <v>100.8</v>
      </c>
    </row>
    <row r="21" spans="1:8" ht="31.5">
      <c r="A21" s="16" t="s">
        <v>14</v>
      </c>
      <c r="B21" s="32">
        <f aca="true" t="shared" si="3" ref="B21:G21">B14+B6</f>
        <v>159088</v>
      </c>
      <c r="C21" s="32">
        <f t="shared" si="3"/>
        <v>136541</v>
      </c>
      <c r="D21" s="21">
        <f t="shared" si="3"/>
        <v>165170</v>
      </c>
      <c r="E21" s="32">
        <f t="shared" si="3"/>
        <v>170497</v>
      </c>
      <c r="F21" s="32">
        <f t="shared" si="3"/>
        <v>169177</v>
      </c>
      <c r="G21" s="32">
        <f t="shared" si="3"/>
        <v>150763</v>
      </c>
      <c r="H21" s="26">
        <f t="shared" si="2"/>
        <v>89.1</v>
      </c>
    </row>
    <row r="22" spans="1:8" ht="31.5">
      <c r="A22" s="18" t="s">
        <v>55</v>
      </c>
      <c r="B22" s="29">
        <v>465872</v>
      </c>
      <c r="C22" s="52">
        <v>429825</v>
      </c>
      <c r="D22" s="66">
        <v>452954</v>
      </c>
      <c r="E22" s="52">
        <v>452954</v>
      </c>
      <c r="F22" s="29">
        <v>416704</v>
      </c>
      <c r="G22" s="52">
        <v>321194</v>
      </c>
      <c r="H22" s="33">
        <f t="shared" si="2"/>
        <v>77.1</v>
      </c>
    </row>
    <row r="23" spans="1:8" ht="31.5">
      <c r="A23" s="18" t="s">
        <v>103</v>
      </c>
      <c r="B23" s="29">
        <v>0</v>
      </c>
      <c r="C23" s="52">
        <v>0</v>
      </c>
      <c r="D23" s="66">
        <v>0</v>
      </c>
      <c r="E23" s="52">
        <v>0</v>
      </c>
      <c r="F23" s="29">
        <v>66</v>
      </c>
      <c r="G23" s="52">
        <v>66</v>
      </c>
      <c r="H23" s="33">
        <f t="shared" si="2"/>
        <v>100</v>
      </c>
    </row>
    <row r="24" spans="1:8" ht="48" thickBot="1">
      <c r="A24" s="16" t="s">
        <v>88</v>
      </c>
      <c r="B24" s="27">
        <v>0</v>
      </c>
      <c r="C24" s="8">
        <v>-2749</v>
      </c>
      <c r="D24" s="13">
        <v>-2754</v>
      </c>
      <c r="E24" s="8">
        <v>-2754</v>
      </c>
      <c r="F24" s="27">
        <v>-386</v>
      </c>
      <c r="G24" s="8">
        <v>-386</v>
      </c>
      <c r="H24" s="33">
        <f t="shared" si="2"/>
        <v>100</v>
      </c>
    </row>
    <row r="25" spans="1:8" ht="28.5" customHeight="1" thickBot="1" thickTop="1">
      <c r="A25" s="6" t="s">
        <v>15</v>
      </c>
      <c r="B25" s="30">
        <f>B21+B22+B24</f>
        <v>624960</v>
      </c>
      <c r="C25" s="30">
        <f>C21+C22+C24</f>
        <v>563617</v>
      </c>
      <c r="D25" s="30">
        <f>D21+D22+D24</f>
        <v>615370</v>
      </c>
      <c r="E25" s="30">
        <f>E21+E22+E24</f>
        <v>620697</v>
      </c>
      <c r="F25" s="30">
        <f>F21+F22+F24+F23</f>
        <v>585561</v>
      </c>
      <c r="G25" s="30">
        <f>G21+G22+G24+G23</f>
        <v>471637</v>
      </c>
      <c r="H25" s="19">
        <f>ROUND(G25/F25*100,1)</f>
        <v>80.5</v>
      </c>
    </row>
    <row r="26" spans="1:8" ht="28.5" customHeight="1" hidden="1" thickTop="1">
      <c r="A26" s="2"/>
      <c r="B26" s="3"/>
      <c r="C26" s="3"/>
      <c r="D26" s="68">
        <f>D21+D22+D25</f>
        <v>1233494</v>
      </c>
      <c r="E26" s="30">
        <f>E21+E22+E25</f>
        <v>1244148</v>
      </c>
      <c r="F26" s="30">
        <f>F21+F22+F24+F25</f>
        <v>1171056</v>
      </c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87" t="s">
        <v>42</v>
      </c>
      <c r="G28" s="87"/>
      <c r="H28" s="87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4">
    <mergeCell ref="A1:H1"/>
    <mergeCell ref="A2:H2"/>
    <mergeCell ref="A3:H3"/>
    <mergeCell ref="F28:H28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PageLayoutView="0" workbookViewId="0" topLeftCell="A22">
      <selection activeCell="D7" sqref="D7:E49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.75" customHeight="1">
      <c r="A4" s="86" t="s">
        <v>127</v>
      </c>
      <c r="B4" s="86"/>
      <c r="C4" s="86"/>
      <c r="D4" s="86"/>
      <c r="E4" s="86"/>
      <c r="F4" s="86"/>
      <c r="G4" s="86"/>
      <c r="H4" s="86"/>
    </row>
    <row r="5" ht="2.25" customHeight="1" thickBot="1"/>
    <row r="6" spans="1:9" ht="65.25" thickBot="1" thickTop="1">
      <c r="A6" s="35"/>
      <c r="B6" s="54" t="s">
        <v>82</v>
      </c>
      <c r="C6" s="55" t="s">
        <v>83</v>
      </c>
      <c r="D6" s="10" t="s">
        <v>128</v>
      </c>
      <c r="E6" s="31" t="s">
        <v>129</v>
      </c>
      <c r="F6" s="54" t="s">
        <v>130</v>
      </c>
      <c r="G6" s="56" t="s">
        <v>132</v>
      </c>
      <c r="H6" s="9" t="s">
        <v>0</v>
      </c>
      <c r="I6" s="34"/>
    </row>
    <row r="7" spans="1:9" ht="29.25" thickTop="1">
      <c r="A7" s="36" t="s">
        <v>18</v>
      </c>
      <c r="B7" s="50">
        <f aca="true" t="shared" si="0" ref="B7:G7">B8+B9+B10+B12+B13+B14+B11</f>
        <v>52790</v>
      </c>
      <c r="C7" s="50">
        <f t="shared" si="0"/>
        <v>1335</v>
      </c>
      <c r="D7" s="50">
        <f t="shared" si="0"/>
        <v>82378</v>
      </c>
      <c r="E7" s="50">
        <f t="shared" si="0"/>
        <v>81335</v>
      </c>
      <c r="F7" s="50">
        <f t="shared" si="0"/>
        <v>53014</v>
      </c>
      <c r="G7" s="50">
        <f t="shared" si="0"/>
        <v>1160</v>
      </c>
      <c r="H7" s="63">
        <f>G7/F7*100</f>
        <v>2.188101256271928</v>
      </c>
      <c r="I7" s="34"/>
    </row>
    <row r="8" spans="1:9" ht="15">
      <c r="A8" s="37" t="s">
        <v>39</v>
      </c>
      <c r="B8" s="24">
        <v>9626</v>
      </c>
      <c r="C8" s="7">
        <v>60</v>
      </c>
      <c r="D8" s="46">
        <v>15031</v>
      </c>
      <c r="E8" s="7">
        <v>14811</v>
      </c>
      <c r="F8" s="24">
        <v>9627</v>
      </c>
      <c r="G8" s="7">
        <v>129</v>
      </c>
      <c r="H8" s="63">
        <f aca="true" t="shared" si="1" ref="H8:H49">G8/F8*100</f>
        <v>1.3399813025864755</v>
      </c>
      <c r="I8" s="34"/>
    </row>
    <row r="9" spans="1:9" ht="15">
      <c r="A9" s="38" t="s">
        <v>19</v>
      </c>
      <c r="B9" s="24">
        <v>6062</v>
      </c>
      <c r="C9" s="7">
        <v>376</v>
      </c>
      <c r="D9" s="46">
        <v>11051</v>
      </c>
      <c r="E9" s="7">
        <v>11000</v>
      </c>
      <c r="F9" s="24">
        <v>6165</v>
      </c>
      <c r="G9" s="7">
        <v>467</v>
      </c>
      <c r="H9" s="63">
        <f t="shared" si="1"/>
        <v>7.5750202757502025</v>
      </c>
      <c r="I9" s="34"/>
    </row>
    <row r="10" spans="1:9" ht="15">
      <c r="A10" s="38" t="s">
        <v>20</v>
      </c>
      <c r="B10" s="24">
        <v>18697</v>
      </c>
      <c r="C10" s="7">
        <v>574</v>
      </c>
      <c r="D10" s="46">
        <v>35328</v>
      </c>
      <c r="E10" s="7">
        <v>34785</v>
      </c>
      <c r="F10" s="24">
        <v>18958</v>
      </c>
      <c r="G10" s="7">
        <v>370</v>
      </c>
      <c r="H10" s="63">
        <f t="shared" si="1"/>
        <v>1.9516826669479903</v>
      </c>
      <c r="I10" s="34"/>
    </row>
    <row r="11" spans="1:9" ht="15">
      <c r="A11" s="38" t="s">
        <v>52</v>
      </c>
      <c r="B11" s="24">
        <v>14</v>
      </c>
      <c r="C11" s="7">
        <v>0</v>
      </c>
      <c r="D11" s="46">
        <v>36</v>
      </c>
      <c r="E11" s="7">
        <v>36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4442</v>
      </c>
      <c r="C12" s="7">
        <v>325</v>
      </c>
      <c r="D12" s="46">
        <v>6987</v>
      </c>
      <c r="E12" s="7">
        <v>6966</v>
      </c>
      <c r="F12" s="24">
        <v>4603</v>
      </c>
      <c r="G12" s="7">
        <v>178</v>
      </c>
      <c r="H12" s="63">
        <f t="shared" si="1"/>
        <v>3.8670432326743427</v>
      </c>
      <c r="I12" s="34"/>
    </row>
    <row r="13" spans="1:9" ht="15">
      <c r="A13" s="38" t="s">
        <v>60</v>
      </c>
      <c r="B13" s="24">
        <v>3155</v>
      </c>
      <c r="C13" s="7">
        <v>0</v>
      </c>
      <c r="D13" s="46">
        <v>0</v>
      </c>
      <c r="E13" s="7">
        <v>0</v>
      </c>
      <c r="F13" s="24">
        <v>3155</v>
      </c>
      <c r="G13" s="7">
        <v>0</v>
      </c>
      <c r="H13" s="63">
        <f t="shared" si="1"/>
        <v>0</v>
      </c>
      <c r="I13" s="34"/>
    </row>
    <row r="14" spans="1:9" ht="30">
      <c r="A14" s="38" t="s">
        <v>21</v>
      </c>
      <c r="B14" s="24">
        <v>10794</v>
      </c>
      <c r="C14" s="7">
        <v>0</v>
      </c>
      <c r="D14" s="46">
        <v>13945</v>
      </c>
      <c r="E14" s="7">
        <v>13737</v>
      </c>
      <c r="F14" s="24">
        <v>10506</v>
      </c>
      <c r="G14" s="7">
        <v>16</v>
      </c>
      <c r="H14" s="63">
        <f t="shared" si="1"/>
        <v>0.15229392727964972</v>
      </c>
      <c r="I14" s="34"/>
    </row>
    <row r="15" spans="1:9" ht="14.25">
      <c r="A15" s="39" t="s">
        <v>22</v>
      </c>
      <c r="B15" s="27">
        <v>1470</v>
      </c>
      <c r="C15" s="8">
        <v>0</v>
      </c>
      <c r="D15" s="13">
        <v>1470</v>
      </c>
      <c r="E15" s="8">
        <v>1470</v>
      </c>
      <c r="F15" s="27">
        <v>1503</v>
      </c>
      <c r="G15" s="8">
        <v>0</v>
      </c>
      <c r="H15" s="63">
        <f t="shared" si="1"/>
        <v>0</v>
      </c>
      <c r="I15" s="34"/>
    </row>
    <row r="16" spans="1:9" ht="46.5" customHeight="1">
      <c r="A16" s="39" t="s">
        <v>46</v>
      </c>
      <c r="B16" s="27">
        <f>B17+B19</f>
        <v>1044</v>
      </c>
      <c r="C16" s="27">
        <f>C17+C19</f>
        <v>0</v>
      </c>
      <c r="D16" s="13">
        <f>D17+D19+D18</f>
        <v>2741</v>
      </c>
      <c r="E16" s="13">
        <f>E17+E19+E18</f>
        <v>2632</v>
      </c>
      <c r="F16" s="13">
        <f>F17+F19+F18</f>
        <v>1257</v>
      </c>
      <c r="G16" s="13">
        <f>G17+G19+G18</f>
        <v>0</v>
      </c>
      <c r="H16" s="63">
        <f t="shared" si="1"/>
        <v>0</v>
      </c>
      <c r="I16" s="34"/>
    </row>
    <row r="17" spans="1:9" ht="30">
      <c r="A17" s="38" t="s">
        <v>77</v>
      </c>
      <c r="B17" s="24">
        <v>0</v>
      </c>
      <c r="C17" s="7">
        <v>0</v>
      </c>
      <c r="D17" s="46">
        <v>1499</v>
      </c>
      <c r="E17" s="7">
        <v>1499</v>
      </c>
      <c r="F17" s="24">
        <v>0</v>
      </c>
      <c r="G17" s="7">
        <v>0</v>
      </c>
      <c r="H17" s="63">
        <v>0</v>
      </c>
      <c r="I17" s="34"/>
    </row>
    <row r="18" spans="1:9" ht="15">
      <c r="A18" s="38" t="s">
        <v>120</v>
      </c>
      <c r="B18" s="24">
        <v>0</v>
      </c>
      <c r="C18" s="46">
        <v>0</v>
      </c>
      <c r="D18" s="46">
        <v>216</v>
      </c>
      <c r="E18" s="46">
        <v>125</v>
      </c>
      <c r="F18" s="24">
        <v>218</v>
      </c>
      <c r="G18" s="46">
        <v>0</v>
      </c>
      <c r="H18" s="63"/>
      <c r="I18" s="34"/>
    </row>
    <row r="19" spans="1:9" ht="15">
      <c r="A19" s="38" t="s">
        <v>59</v>
      </c>
      <c r="B19" s="24">
        <v>1044</v>
      </c>
      <c r="C19" s="46">
        <v>0</v>
      </c>
      <c r="D19" s="46">
        <v>1026</v>
      </c>
      <c r="E19" s="46">
        <v>1008</v>
      </c>
      <c r="F19" s="24">
        <v>1039</v>
      </c>
      <c r="G19" s="46">
        <v>0</v>
      </c>
      <c r="H19" s="63">
        <f t="shared" si="1"/>
        <v>0</v>
      </c>
      <c r="I19" s="34"/>
    </row>
    <row r="20" spans="1:9" ht="19.5" customHeight="1">
      <c r="A20" s="39" t="s">
        <v>23</v>
      </c>
      <c r="B20" s="25">
        <f aca="true" t="shared" si="2" ref="B20:G20">B21+B22+B23+B24</f>
        <v>23897</v>
      </c>
      <c r="C20" s="25">
        <f t="shared" si="2"/>
        <v>82</v>
      </c>
      <c r="D20" s="12">
        <f t="shared" si="2"/>
        <v>28507</v>
      </c>
      <c r="E20" s="12">
        <f t="shared" si="2"/>
        <v>27636</v>
      </c>
      <c r="F20" s="25">
        <f t="shared" si="2"/>
        <v>26415</v>
      </c>
      <c r="G20" s="25">
        <f t="shared" si="2"/>
        <v>0</v>
      </c>
      <c r="H20" s="63">
        <f t="shared" si="1"/>
        <v>0</v>
      </c>
      <c r="I20" s="34"/>
    </row>
    <row r="21" spans="1:9" ht="30">
      <c r="A21" s="38" t="s">
        <v>63</v>
      </c>
      <c r="B21" s="24">
        <v>921</v>
      </c>
      <c r="C21" s="7">
        <v>0</v>
      </c>
      <c r="D21" s="46">
        <v>921</v>
      </c>
      <c r="E21" s="46">
        <v>920</v>
      </c>
      <c r="F21" s="24">
        <v>896</v>
      </c>
      <c r="G21" s="7">
        <v>0</v>
      </c>
      <c r="H21" s="63">
        <v>0</v>
      </c>
      <c r="I21" s="34"/>
    </row>
    <row r="22" spans="1:9" ht="15">
      <c r="A22" s="38" t="s">
        <v>68</v>
      </c>
      <c r="B22" s="24">
        <v>22976</v>
      </c>
      <c r="C22" s="7">
        <v>82</v>
      </c>
      <c r="D22" s="46">
        <v>26803</v>
      </c>
      <c r="E22" s="7">
        <v>25933</v>
      </c>
      <c r="F22" s="24">
        <v>25044</v>
      </c>
      <c r="G22" s="7">
        <v>0</v>
      </c>
      <c r="H22" s="63"/>
      <c r="I22" s="34"/>
    </row>
    <row r="23" spans="1:9" ht="30">
      <c r="A23" s="38" t="s">
        <v>58</v>
      </c>
      <c r="B23" s="24">
        <v>0</v>
      </c>
      <c r="C23" s="7">
        <v>0</v>
      </c>
      <c r="D23" s="46">
        <v>339</v>
      </c>
      <c r="E23" s="7">
        <v>339</v>
      </c>
      <c r="F23" s="24">
        <v>0</v>
      </c>
      <c r="G23" s="7">
        <v>0</v>
      </c>
      <c r="H23" s="63">
        <v>0</v>
      </c>
      <c r="I23" s="34"/>
    </row>
    <row r="24" spans="1:9" ht="15">
      <c r="A24" s="38" t="s">
        <v>107</v>
      </c>
      <c r="B24" s="24">
        <v>0</v>
      </c>
      <c r="C24" s="46">
        <v>0</v>
      </c>
      <c r="D24" s="46">
        <v>444</v>
      </c>
      <c r="E24" s="46">
        <v>444</v>
      </c>
      <c r="F24" s="24">
        <v>475</v>
      </c>
      <c r="G24" s="46">
        <v>0</v>
      </c>
      <c r="H24" s="63">
        <f t="shared" si="1"/>
        <v>0</v>
      </c>
      <c r="I24" s="34"/>
    </row>
    <row r="25" spans="1:9" ht="28.5">
      <c r="A25" s="39" t="s">
        <v>24</v>
      </c>
      <c r="B25" s="25">
        <f aca="true" t="shared" si="3" ref="B25:G25">B26+B27+B28</f>
        <v>19016</v>
      </c>
      <c r="C25" s="25">
        <f t="shared" si="3"/>
        <v>0</v>
      </c>
      <c r="D25" s="12">
        <f t="shared" si="3"/>
        <v>36337</v>
      </c>
      <c r="E25" s="25">
        <f t="shared" si="3"/>
        <v>35196</v>
      </c>
      <c r="F25" s="25">
        <f t="shared" si="3"/>
        <v>19238</v>
      </c>
      <c r="G25" s="25">
        <f t="shared" si="3"/>
        <v>155</v>
      </c>
      <c r="H25" s="63">
        <f t="shared" si="1"/>
        <v>0.8056970579062273</v>
      </c>
      <c r="I25" s="34"/>
    </row>
    <row r="26" spans="1:9" ht="15">
      <c r="A26" s="38" t="s">
        <v>25</v>
      </c>
      <c r="B26" s="24">
        <v>0</v>
      </c>
      <c r="C26" s="7">
        <v>0</v>
      </c>
      <c r="D26" s="46">
        <v>0</v>
      </c>
      <c r="E26" s="7">
        <v>0</v>
      </c>
      <c r="F26" s="24">
        <v>370</v>
      </c>
      <c r="G26" s="7">
        <v>0</v>
      </c>
      <c r="H26" s="63">
        <v>0</v>
      </c>
      <c r="I26" s="34"/>
    </row>
    <row r="27" spans="1:9" ht="15">
      <c r="A27" s="38" t="s">
        <v>26</v>
      </c>
      <c r="B27" s="24">
        <v>0</v>
      </c>
      <c r="C27" s="7">
        <v>0</v>
      </c>
      <c r="D27" s="46">
        <v>0</v>
      </c>
      <c r="E27" s="7">
        <v>0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27</v>
      </c>
      <c r="B28" s="24">
        <v>19016</v>
      </c>
      <c r="C28" s="7">
        <v>0</v>
      </c>
      <c r="D28" s="46">
        <v>36337</v>
      </c>
      <c r="E28" s="7">
        <v>35196</v>
      </c>
      <c r="F28" s="24">
        <v>18868</v>
      </c>
      <c r="G28" s="7">
        <v>155</v>
      </c>
      <c r="H28" s="63">
        <f t="shared" si="1"/>
        <v>0.821496714013144</v>
      </c>
      <c r="I28" s="34"/>
    </row>
    <row r="29" spans="1:9" ht="28.5">
      <c r="A29" s="39" t="s">
        <v>51</v>
      </c>
      <c r="B29" s="27">
        <f>B30</f>
        <v>227</v>
      </c>
      <c r="C29" s="27">
        <v>0</v>
      </c>
      <c r="D29" s="13">
        <f>D30</f>
        <v>385</v>
      </c>
      <c r="E29" s="13">
        <f>E30</f>
        <v>385</v>
      </c>
      <c r="F29" s="27">
        <f>F30</f>
        <v>583</v>
      </c>
      <c r="G29" s="27">
        <v>0</v>
      </c>
      <c r="H29" s="63">
        <f t="shared" si="1"/>
        <v>0</v>
      </c>
      <c r="I29" s="34"/>
    </row>
    <row r="30" spans="1:9" ht="15">
      <c r="A30" s="53" t="s">
        <v>61</v>
      </c>
      <c r="B30" s="24">
        <v>227</v>
      </c>
      <c r="C30" s="7">
        <v>0</v>
      </c>
      <c r="D30" s="46">
        <v>385</v>
      </c>
      <c r="E30" s="7">
        <v>385</v>
      </c>
      <c r="F30" s="24">
        <v>583</v>
      </c>
      <c r="G30" s="7">
        <v>0</v>
      </c>
      <c r="H30" s="63">
        <f t="shared" si="1"/>
        <v>0</v>
      </c>
      <c r="I30" s="34"/>
    </row>
    <row r="31" spans="1:9" ht="14.25">
      <c r="A31" s="39" t="s">
        <v>48</v>
      </c>
      <c r="B31" s="25">
        <f aca="true" t="shared" si="4" ref="B31:G31">B32+B33+B34+B35</f>
        <v>370455</v>
      </c>
      <c r="C31" s="25">
        <f t="shared" si="4"/>
        <v>8032</v>
      </c>
      <c r="D31" s="25">
        <f t="shared" si="4"/>
        <v>370517</v>
      </c>
      <c r="E31" s="25">
        <f t="shared" si="4"/>
        <v>359778</v>
      </c>
      <c r="F31" s="25">
        <f t="shared" si="4"/>
        <v>382467</v>
      </c>
      <c r="G31" s="25">
        <f t="shared" si="4"/>
        <v>22236</v>
      </c>
      <c r="H31" s="63">
        <f t="shared" si="1"/>
        <v>5.813834919091059</v>
      </c>
      <c r="I31" s="34"/>
    </row>
    <row r="32" spans="1:9" ht="15">
      <c r="A32" s="38" t="s">
        <v>28</v>
      </c>
      <c r="B32" s="24">
        <v>67961</v>
      </c>
      <c r="C32" s="7">
        <v>1399</v>
      </c>
      <c r="D32" s="46">
        <v>70199</v>
      </c>
      <c r="E32" s="7">
        <v>65634</v>
      </c>
      <c r="F32" s="24">
        <v>72811</v>
      </c>
      <c r="G32" s="7">
        <v>3533</v>
      </c>
      <c r="H32" s="63">
        <f t="shared" si="1"/>
        <v>4.852288802516103</v>
      </c>
      <c r="I32" s="34"/>
    </row>
    <row r="33" spans="1:9" ht="15">
      <c r="A33" s="38" t="s">
        <v>29</v>
      </c>
      <c r="B33" s="24">
        <v>289187</v>
      </c>
      <c r="C33" s="7">
        <v>6643</v>
      </c>
      <c r="D33" s="46">
        <v>279216</v>
      </c>
      <c r="E33" s="7">
        <v>273592</v>
      </c>
      <c r="F33" s="24">
        <v>291706</v>
      </c>
      <c r="G33" s="7">
        <v>18420</v>
      </c>
      <c r="H33" s="63">
        <f t="shared" si="1"/>
        <v>6.314577005615243</v>
      </c>
      <c r="I33" s="34"/>
    </row>
    <row r="34" spans="1:9" ht="30">
      <c r="A34" s="38" t="s">
        <v>30</v>
      </c>
      <c r="B34" s="24">
        <v>2247</v>
      </c>
      <c r="C34" s="7">
        <v>14</v>
      </c>
      <c r="D34" s="46">
        <v>7330</v>
      </c>
      <c r="E34" s="7">
        <v>7102</v>
      </c>
      <c r="F34" s="24">
        <v>6545</v>
      </c>
      <c r="G34" s="7">
        <v>52</v>
      </c>
      <c r="H34" s="63">
        <f t="shared" si="1"/>
        <v>0.7944996180290298</v>
      </c>
      <c r="I34" s="34"/>
    </row>
    <row r="35" spans="1:9" ht="30">
      <c r="A35" s="38" t="s">
        <v>31</v>
      </c>
      <c r="B35" s="24">
        <v>11060</v>
      </c>
      <c r="C35" s="7">
        <v>-24</v>
      </c>
      <c r="D35" s="46">
        <v>13772</v>
      </c>
      <c r="E35" s="7">
        <v>13450</v>
      </c>
      <c r="F35" s="24">
        <v>11405</v>
      </c>
      <c r="G35" s="7">
        <v>231</v>
      </c>
      <c r="H35" s="63">
        <f t="shared" si="1"/>
        <v>2.0254274441034634</v>
      </c>
      <c r="I35" s="34"/>
    </row>
    <row r="36" spans="1:9" ht="33" customHeight="1">
      <c r="A36" s="39" t="s">
        <v>49</v>
      </c>
      <c r="B36" s="25">
        <f aca="true" t="shared" si="5" ref="B36:G36">B37+B38+B39</f>
        <v>53273</v>
      </c>
      <c r="C36" s="25">
        <f t="shared" si="5"/>
        <v>3439</v>
      </c>
      <c r="D36" s="12">
        <f t="shared" si="5"/>
        <v>54848</v>
      </c>
      <c r="E36" s="25">
        <f t="shared" si="5"/>
        <v>54425</v>
      </c>
      <c r="F36" s="25">
        <f t="shared" si="5"/>
        <v>55679</v>
      </c>
      <c r="G36" s="25">
        <f t="shared" si="5"/>
        <v>1645</v>
      </c>
      <c r="H36" s="63">
        <f t="shared" si="1"/>
        <v>2.9544352448858637</v>
      </c>
      <c r="I36" s="34"/>
    </row>
    <row r="37" spans="1:9" ht="15">
      <c r="A37" s="38" t="s">
        <v>32</v>
      </c>
      <c r="B37" s="24">
        <v>50639</v>
      </c>
      <c r="C37" s="7">
        <v>3306</v>
      </c>
      <c r="D37" s="46">
        <v>52210</v>
      </c>
      <c r="E37" s="7">
        <v>51932</v>
      </c>
      <c r="F37" s="24">
        <v>52641</v>
      </c>
      <c r="G37" s="7">
        <v>1448</v>
      </c>
      <c r="H37" s="63">
        <f t="shared" si="1"/>
        <v>2.750707623335423</v>
      </c>
      <c r="I37" s="34"/>
    </row>
    <row r="38" spans="1:9" ht="15">
      <c r="A38" s="38" t="s">
        <v>33</v>
      </c>
      <c r="B38" s="24">
        <v>1334</v>
      </c>
      <c r="C38" s="7">
        <v>75</v>
      </c>
      <c r="D38" s="46">
        <v>1352</v>
      </c>
      <c r="E38" s="7">
        <v>1260</v>
      </c>
      <c r="F38" s="24">
        <v>1388</v>
      </c>
      <c r="G38" s="7">
        <v>114</v>
      </c>
      <c r="H38" s="63">
        <f t="shared" si="1"/>
        <v>8.213256484149856</v>
      </c>
      <c r="I38" s="34"/>
    </row>
    <row r="39" spans="1:9" ht="30">
      <c r="A39" s="38" t="s">
        <v>53</v>
      </c>
      <c r="B39" s="24">
        <v>1300</v>
      </c>
      <c r="C39" s="46">
        <v>58</v>
      </c>
      <c r="D39" s="46">
        <v>1286</v>
      </c>
      <c r="E39" s="46">
        <v>1233</v>
      </c>
      <c r="F39" s="24">
        <v>1650</v>
      </c>
      <c r="G39" s="46">
        <v>83</v>
      </c>
      <c r="H39" s="63">
        <f t="shared" si="1"/>
        <v>5.03030303030303</v>
      </c>
      <c r="I39" s="34"/>
    </row>
    <row r="40" spans="1:9" ht="19.5" customHeight="1">
      <c r="A40" s="39" t="s">
        <v>65</v>
      </c>
      <c r="B40" s="25">
        <f>B41</f>
        <v>265</v>
      </c>
      <c r="C40" s="25">
        <v>0</v>
      </c>
      <c r="D40" s="12">
        <f>D41</f>
        <v>265</v>
      </c>
      <c r="E40" s="25">
        <f>E41</f>
        <v>265</v>
      </c>
      <c r="F40" s="25">
        <f>F41</f>
        <v>273</v>
      </c>
      <c r="G40" s="25">
        <v>0</v>
      </c>
      <c r="H40" s="63">
        <f t="shared" si="1"/>
        <v>0</v>
      </c>
      <c r="I40" s="34"/>
    </row>
    <row r="41" spans="1:9" ht="30.75" customHeight="1">
      <c r="A41" s="38" t="s">
        <v>66</v>
      </c>
      <c r="B41" s="24">
        <v>265</v>
      </c>
      <c r="C41" s="7">
        <v>0</v>
      </c>
      <c r="D41" s="46">
        <v>265</v>
      </c>
      <c r="E41" s="7">
        <v>265</v>
      </c>
      <c r="F41" s="24">
        <v>273</v>
      </c>
      <c r="G41" s="7">
        <v>0</v>
      </c>
      <c r="H41" s="63">
        <f t="shared" si="1"/>
        <v>0</v>
      </c>
      <c r="I41" s="34"/>
    </row>
    <row r="42" spans="1:9" ht="14.25">
      <c r="A42" s="39" t="s">
        <v>50</v>
      </c>
      <c r="B42" s="25">
        <f>B43+B44</f>
        <v>10601</v>
      </c>
      <c r="C42" s="25">
        <f>C43+C44</f>
        <v>376</v>
      </c>
      <c r="D42" s="12">
        <f>D43+D44+D45</f>
        <v>19048</v>
      </c>
      <c r="E42" s="25">
        <f>E43+E44+E45</f>
        <v>17915</v>
      </c>
      <c r="F42" s="25">
        <f>F43+F44</f>
        <v>10844</v>
      </c>
      <c r="G42" s="25">
        <f>G43+G44</f>
        <v>728</v>
      </c>
      <c r="H42" s="63">
        <f t="shared" si="1"/>
        <v>6.713389893028403</v>
      </c>
      <c r="I42" s="34"/>
    </row>
    <row r="43" spans="1:9" ht="15">
      <c r="A43" s="38" t="s">
        <v>45</v>
      </c>
      <c r="B43" s="49">
        <v>2875</v>
      </c>
      <c r="C43" s="51">
        <v>0</v>
      </c>
      <c r="D43" s="20">
        <v>995</v>
      </c>
      <c r="E43" s="51">
        <v>995</v>
      </c>
      <c r="F43" s="49">
        <v>3016</v>
      </c>
      <c r="G43" s="51">
        <v>0</v>
      </c>
      <c r="H43" s="63">
        <f t="shared" si="1"/>
        <v>0</v>
      </c>
      <c r="I43" s="34"/>
    </row>
    <row r="44" spans="1:9" ht="15">
      <c r="A44" s="38" t="s">
        <v>34</v>
      </c>
      <c r="B44" s="24">
        <v>7726</v>
      </c>
      <c r="C44" s="7">
        <v>376</v>
      </c>
      <c r="D44" s="46">
        <v>9359</v>
      </c>
      <c r="E44" s="7">
        <v>8226</v>
      </c>
      <c r="F44" s="24">
        <v>7828</v>
      </c>
      <c r="G44" s="7">
        <v>728</v>
      </c>
      <c r="H44" s="63">
        <f t="shared" si="1"/>
        <v>9.299948901379661</v>
      </c>
      <c r="I44" s="34"/>
    </row>
    <row r="45" spans="1:9" ht="15">
      <c r="A45" s="40" t="s">
        <v>35</v>
      </c>
      <c r="B45" s="43">
        <v>0</v>
      </c>
      <c r="C45" s="41">
        <v>0</v>
      </c>
      <c r="D45" s="65">
        <v>8694</v>
      </c>
      <c r="E45" s="41">
        <v>8694</v>
      </c>
      <c r="F45" s="43">
        <v>0</v>
      </c>
      <c r="G45" s="41">
        <v>0</v>
      </c>
      <c r="H45" s="63">
        <v>0</v>
      </c>
      <c r="I45" s="34"/>
    </row>
    <row r="46" spans="1:9" ht="28.5">
      <c r="A46" s="62" t="s">
        <v>64</v>
      </c>
      <c r="B46" s="29">
        <f aca="true" t="shared" si="6" ref="B46:G46">B47</f>
        <v>7957</v>
      </c>
      <c r="C46" s="29">
        <f t="shared" si="6"/>
        <v>190</v>
      </c>
      <c r="D46" s="66">
        <f t="shared" si="6"/>
        <v>9795</v>
      </c>
      <c r="E46" s="29">
        <f t="shared" si="6"/>
        <v>9795</v>
      </c>
      <c r="F46" s="29">
        <f t="shared" si="6"/>
        <v>13919</v>
      </c>
      <c r="G46" s="29">
        <f t="shared" si="6"/>
        <v>641</v>
      </c>
      <c r="H46" s="63">
        <f t="shared" si="1"/>
        <v>4.60521589194626</v>
      </c>
      <c r="I46" s="34"/>
    </row>
    <row r="47" spans="1:9" ht="15">
      <c r="A47" s="40" t="s">
        <v>54</v>
      </c>
      <c r="B47" s="43">
        <v>7957</v>
      </c>
      <c r="C47" s="41">
        <v>190</v>
      </c>
      <c r="D47" s="65">
        <v>9795</v>
      </c>
      <c r="E47" s="41">
        <v>9795</v>
      </c>
      <c r="F47" s="43">
        <v>13919</v>
      </c>
      <c r="G47" s="41">
        <v>641</v>
      </c>
      <c r="H47" s="80">
        <f t="shared" si="1"/>
        <v>4.60521589194626</v>
      </c>
      <c r="I47" s="34"/>
    </row>
    <row r="48" spans="1:9" ht="28.5">
      <c r="A48" s="84" t="s">
        <v>134</v>
      </c>
      <c r="B48" s="8">
        <v>0</v>
      </c>
      <c r="C48" s="8">
        <v>0</v>
      </c>
      <c r="D48" s="8">
        <v>0</v>
      </c>
      <c r="E48" s="8">
        <v>0</v>
      </c>
      <c r="F48" s="8">
        <v>53</v>
      </c>
      <c r="G48" s="8">
        <v>53</v>
      </c>
      <c r="H48" s="83">
        <f t="shared" si="1"/>
        <v>100</v>
      </c>
      <c r="I48" s="34"/>
    </row>
    <row r="49" spans="1:9" ht="15" thickBot="1">
      <c r="A49" s="81" t="s">
        <v>38</v>
      </c>
      <c r="B49" s="82">
        <f>B46+B42+B40+B36+B31+B29+B25+B20+B16+B15+B7</f>
        <v>540995</v>
      </c>
      <c r="C49" s="82">
        <f>C46+C42+C40+C36+C31+C29+C25+C20+C16+C15+C7</f>
        <v>13454</v>
      </c>
      <c r="D49" s="82">
        <f>D46+D42+D40+D36+D31+D25+D20+D16+D15+D7+D29</f>
        <v>606291</v>
      </c>
      <c r="E49" s="82">
        <f>E46+E42+E40+E36+E31+E25+E20+E16+E15+E7+E29</f>
        <v>590832</v>
      </c>
      <c r="F49" s="82">
        <f>F46+F42+F40+F36+F31+F29+F25+F20+F16+F15+F7+F48</f>
        <v>565245</v>
      </c>
      <c r="G49" s="82">
        <f>G46+G42+G40+G36+G31+G29+G25+G20+G16+G15+G7+G48</f>
        <v>26618</v>
      </c>
      <c r="H49" s="63">
        <f t="shared" si="1"/>
        <v>4.7091084397031375</v>
      </c>
      <c r="I49" s="34"/>
    </row>
    <row r="50" spans="2:9" ht="13.5" thickTop="1">
      <c r="B50" s="34"/>
      <c r="C50" s="34"/>
      <c r="D50" s="34"/>
      <c r="E50" s="34"/>
      <c r="F50" s="34"/>
      <c r="G50" s="34"/>
      <c r="H50" s="34"/>
      <c r="I50" s="34"/>
    </row>
    <row r="51" spans="1:9" ht="15.75">
      <c r="A51" s="45" t="s">
        <v>40</v>
      </c>
      <c r="B51" s="45"/>
      <c r="C51" s="45"/>
      <c r="D51" s="45"/>
      <c r="E51" s="45"/>
      <c r="F51" s="45"/>
      <c r="G51" s="45"/>
      <c r="H51" s="34"/>
      <c r="I51" s="34"/>
    </row>
    <row r="52" spans="1:9" ht="15.75">
      <c r="A52" s="45" t="s">
        <v>41</v>
      </c>
      <c r="B52" s="45"/>
      <c r="C52" s="45"/>
      <c r="D52" s="45"/>
      <c r="E52" s="45"/>
      <c r="F52" s="45" t="s">
        <v>42</v>
      </c>
      <c r="G52" s="45"/>
      <c r="H52" s="34"/>
      <c r="I52" s="34"/>
    </row>
    <row r="53" spans="8:9" ht="12.75"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23">
      <selection activeCell="D7" sqref="D7:F49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6" width="10.00390625" style="4" customWidth="1"/>
    <col min="7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" customHeight="1" thickBot="1">
      <c r="A4" s="86" t="s">
        <v>108</v>
      </c>
      <c r="B4" s="86"/>
      <c r="C4" s="86"/>
      <c r="D4" s="86"/>
      <c r="E4" s="86"/>
      <c r="F4" s="86"/>
      <c r="G4" s="86"/>
      <c r="H4" s="86"/>
    </row>
    <row r="5" ht="2.25" customHeight="1" hidden="1" thickBot="1"/>
    <row r="6" spans="1:9" ht="65.25" thickBot="1" thickTop="1">
      <c r="A6" s="35"/>
      <c r="B6" s="54" t="s">
        <v>71</v>
      </c>
      <c r="C6" s="55" t="s">
        <v>72</v>
      </c>
      <c r="D6" s="10" t="s">
        <v>80</v>
      </c>
      <c r="E6" s="31" t="s">
        <v>81</v>
      </c>
      <c r="F6" s="54" t="s">
        <v>112</v>
      </c>
      <c r="G6" s="56" t="s">
        <v>113</v>
      </c>
      <c r="H6" s="9" t="s">
        <v>0</v>
      </c>
      <c r="I6" s="34"/>
    </row>
    <row r="7" spans="1:9" ht="29.25" thickTop="1">
      <c r="A7" s="36" t="s">
        <v>18</v>
      </c>
      <c r="B7" s="50">
        <f>B8+B9+B10+B12+B14+B13</f>
        <v>68898</v>
      </c>
      <c r="C7" s="50">
        <f>C8+C9+C10+C12+C14+C13</f>
        <v>59754</v>
      </c>
      <c r="D7" s="69">
        <v>76305</v>
      </c>
      <c r="E7" s="69">
        <v>75374</v>
      </c>
      <c r="F7" s="50">
        <f>F8+F9+F10+F11+F12+F13+F14</f>
        <v>77248</v>
      </c>
      <c r="G7" s="50">
        <f>G8+G9+G10+G12+G14+G13</f>
        <v>62426</v>
      </c>
      <c r="H7" s="63">
        <f>G7/F7*100</f>
        <v>80.81244821872411</v>
      </c>
      <c r="I7" s="34"/>
    </row>
    <row r="8" spans="1:9" ht="15">
      <c r="A8" s="37" t="s">
        <v>39</v>
      </c>
      <c r="B8" s="24">
        <v>10612</v>
      </c>
      <c r="C8" s="7">
        <v>7676</v>
      </c>
      <c r="D8" s="46">
        <v>11800</v>
      </c>
      <c r="E8" s="7">
        <v>11646</v>
      </c>
      <c r="F8" s="24">
        <v>14077</v>
      </c>
      <c r="G8" s="7">
        <v>10482</v>
      </c>
      <c r="H8" s="63">
        <f>G8/F8*100</f>
        <v>74.46188818640336</v>
      </c>
      <c r="I8" s="34"/>
    </row>
    <row r="9" spans="1:9" ht="15">
      <c r="A9" s="38" t="s">
        <v>19</v>
      </c>
      <c r="B9" s="24">
        <v>8906</v>
      </c>
      <c r="C9" s="7">
        <v>8141</v>
      </c>
      <c r="D9" s="46">
        <v>9954</v>
      </c>
      <c r="E9" s="7">
        <v>9934</v>
      </c>
      <c r="F9" s="24">
        <v>10531</v>
      </c>
      <c r="G9" s="7">
        <v>9072</v>
      </c>
      <c r="H9" s="63">
        <f>G9/F9*100</f>
        <v>86.14566517899534</v>
      </c>
      <c r="I9" s="34"/>
    </row>
    <row r="10" spans="1:9" ht="15">
      <c r="A10" s="38" t="s">
        <v>20</v>
      </c>
      <c r="B10" s="24">
        <v>29657</v>
      </c>
      <c r="C10" s="7">
        <v>26884</v>
      </c>
      <c r="D10" s="46">
        <v>33395</v>
      </c>
      <c r="E10" s="7">
        <v>32892</v>
      </c>
      <c r="F10" s="24">
        <v>32063</v>
      </c>
      <c r="G10" s="7">
        <v>26056</v>
      </c>
      <c r="H10" s="63">
        <f>G10/F10*100</f>
        <v>81.26500951252223</v>
      </c>
      <c r="I10" s="34"/>
    </row>
    <row r="11" spans="1:9" ht="15">
      <c r="A11" s="38" t="s">
        <v>52</v>
      </c>
      <c r="B11" s="24">
        <v>0</v>
      </c>
      <c r="C11" s="7">
        <v>0</v>
      </c>
      <c r="D11" s="46">
        <v>3</v>
      </c>
      <c r="E11" s="7">
        <v>3</v>
      </c>
      <c r="F11" s="24">
        <v>14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5457</v>
      </c>
      <c r="C12" s="7">
        <v>5045</v>
      </c>
      <c r="D12" s="46">
        <v>6080</v>
      </c>
      <c r="E12" s="7">
        <v>6066</v>
      </c>
      <c r="F12" s="24">
        <v>6589</v>
      </c>
      <c r="G12" s="7">
        <v>5733</v>
      </c>
      <c r="H12" s="63">
        <f>G12/F12*100</f>
        <v>87.00865078160571</v>
      </c>
      <c r="I12" s="34"/>
    </row>
    <row r="13" spans="1:9" ht="30">
      <c r="A13" s="38" t="s">
        <v>76</v>
      </c>
      <c r="B13" s="24">
        <v>917</v>
      </c>
      <c r="C13" s="7">
        <v>917</v>
      </c>
      <c r="D13" s="46">
        <v>917</v>
      </c>
      <c r="E13" s="7">
        <v>917</v>
      </c>
      <c r="F13" s="24">
        <v>0</v>
      </c>
      <c r="G13" s="7">
        <v>0</v>
      </c>
      <c r="H13" s="63">
        <v>0</v>
      </c>
      <c r="I13" s="34"/>
    </row>
    <row r="14" spans="1:9" ht="30">
      <c r="A14" s="38" t="s">
        <v>21</v>
      </c>
      <c r="B14" s="24">
        <v>13349</v>
      </c>
      <c r="C14" s="7">
        <v>11091</v>
      </c>
      <c r="D14" s="46">
        <v>14156</v>
      </c>
      <c r="E14" s="7">
        <v>13916</v>
      </c>
      <c r="F14" s="24">
        <v>13974</v>
      </c>
      <c r="G14" s="7">
        <v>11083</v>
      </c>
      <c r="H14" s="63">
        <f>G14/F14*100</f>
        <v>79.31157864605697</v>
      </c>
      <c r="I14" s="34"/>
    </row>
    <row r="15" spans="1:9" ht="14.25">
      <c r="A15" s="39" t="s">
        <v>22</v>
      </c>
      <c r="B15" s="27">
        <v>1401</v>
      </c>
      <c r="C15" s="8">
        <v>965</v>
      </c>
      <c r="D15" s="13">
        <v>1556</v>
      </c>
      <c r="E15" s="8">
        <v>1556</v>
      </c>
      <c r="F15" s="27">
        <v>1470</v>
      </c>
      <c r="G15" s="8">
        <v>880</v>
      </c>
      <c r="H15" s="63">
        <f>G15/F15*100</f>
        <v>59.863945578231295</v>
      </c>
      <c r="I15" s="34"/>
    </row>
    <row r="16" spans="1:9" ht="46.5" customHeight="1">
      <c r="A16" s="39" t="s">
        <v>46</v>
      </c>
      <c r="B16" s="27">
        <f>B18+B19</f>
        <v>2798</v>
      </c>
      <c r="C16" s="27">
        <f>C18+C19</f>
        <v>2518</v>
      </c>
      <c r="D16" s="27">
        <f>D18+D19</f>
        <v>2778</v>
      </c>
      <c r="E16" s="27">
        <f>E18+E19</f>
        <v>2769</v>
      </c>
      <c r="F16" s="27">
        <f>F18+F19+F17</f>
        <v>2741</v>
      </c>
      <c r="G16" s="27">
        <f>G18+G19+G17</f>
        <v>2098</v>
      </c>
      <c r="H16" s="63">
        <f>G16/F16*100</f>
        <v>76.541408245166</v>
      </c>
      <c r="I16" s="34"/>
    </row>
    <row r="17" spans="1:9" ht="16.5" customHeight="1">
      <c r="A17" s="38" t="s">
        <v>87</v>
      </c>
      <c r="B17" s="24">
        <v>0</v>
      </c>
      <c r="C17" s="46">
        <v>0</v>
      </c>
      <c r="D17" s="46">
        <v>0</v>
      </c>
      <c r="E17" s="46">
        <v>0</v>
      </c>
      <c r="F17" s="24">
        <v>216</v>
      </c>
      <c r="G17" s="46">
        <v>70</v>
      </c>
      <c r="H17" s="63">
        <f>G17/F17*100</f>
        <v>32.407407407407405</v>
      </c>
      <c r="I17" s="34"/>
    </row>
    <row r="18" spans="1:9" ht="15">
      <c r="A18" s="38" t="s">
        <v>59</v>
      </c>
      <c r="B18" s="24">
        <v>990</v>
      </c>
      <c r="C18" s="46">
        <v>720</v>
      </c>
      <c r="D18" s="46">
        <v>970</v>
      </c>
      <c r="E18" s="7">
        <v>970</v>
      </c>
      <c r="F18" s="24">
        <v>1026</v>
      </c>
      <c r="G18" s="46">
        <v>754</v>
      </c>
      <c r="H18" s="63">
        <f aca="true" t="shared" si="0" ref="H18:H26">G18/F18*100</f>
        <v>73.48927875243665</v>
      </c>
      <c r="I18" s="34"/>
    </row>
    <row r="19" spans="1:9" ht="15">
      <c r="A19" s="38" t="s">
        <v>78</v>
      </c>
      <c r="B19" s="24">
        <v>1808</v>
      </c>
      <c r="C19" s="46">
        <v>1798</v>
      </c>
      <c r="D19" s="46">
        <v>1808</v>
      </c>
      <c r="E19" s="46">
        <v>1799</v>
      </c>
      <c r="F19" s="24">
        <v>1499</v>
      </c>
      <c r="G19" s="46">
        <v>1274</v>
      </c>
      <c r="H19" s="63">
        <f t="shared" si="0"/>
        <v>84.98999332888593</v>
      </c>
      <c r="I19" s="34"/>
    </row>
    <row r="20" spans="1:9" ht="19.5" customHeight="1">
      <c r="A20" s="39" t="s">
        <v>23</v>
      </c>
      <c r="B20" s="25">
        <f>B23+B24+B25</f>
        <v>17532</v>
      </c>
      <c r="C20" s="25">
        <f>C23+C24+C25</f>
        <v>15034</v>
      </c>
      <c r="D20" s="12">
        <v>17532</v>
      </c>
      <c r="E20" s="12">
        <v>17420</v>
      </c>
      <c r="F20" s="25">
        <f>F22+F23+F24+F25</f>
        <v>28134</v>
      </c>
      <c r="G20" s="25">
        <f>G22+G23+G24+G25</f>
        <v>9751</v>
      </c>
      <c r="H20" s="63">
        <f t="shared" si="0"/>
        <v>34.659131300206155</v>
      </c>
      <c r="I20" s="34"/>
    </row>
    <row r="21" spans="1:9" ht="15" hidden="1">
      <c r="A21" s="38"/>
      <c r="B21" s="24"/>
      <c r="C21" s="46"/>
      <c r="D21" s="46">
        <v>927</v>
      </c>
      <c r="E21" s="46">
        <v>923</v>
      </c>
      <c r="F21" s="24"/>
      <c r="G21" s="46"/>
      <c r="H21" s="63" t="e">
        <f t="shared" si="0"/>
        <v>#DIV/0!</v>
      </c>
      <c r="I21" s="34"/>
    </row>
    <row r="22" spans="1:9" ht="15">
      <c r="A22" s="38" t="s">
        <v>107</v>
      </c>
      <c r="B22" s="24">
        <v>0</v>
      </c>
      <c r="C22" s="46">
        <v>0</v>
      </c>
      <c r="D22" s="46">
        <v>0</v>
      </c>
      <c r="E22" s="7">
        <v>0</v>
      </c>
      <c r="F22" s="24">
        <v>444</v>
      </c>
      <c r="G22" s="46">
        <v>0</v>
      </c>
      <c r="H22" s="63">
        <f t="shared" si="0"/>
        <v>0</v>
      </c>
      <c r="I22" s="34"/>
    </row>
    <row r="23" spans="1:9" ht="30">
      <c r="A23" s="38" t="s">
        <v>69</v>
      </c>
      <c r="B23" s="24">
        <v>927</v>
      </c>
      <c r="C23" s="46">
        <v>779</v>
      </c>
      <c r="D23" s="46">
        <v>927</v>
      </c>
      <c r="E23" s="7">
        <v>923</v>
      </c>
      <c r="F23" s="24">
        <v>921</v>
      </c>
      <c r="G23" s="46">
        <v>86</v>
      </c>
      <c r="H23" s="63">
        <f t="shared" si="0"/>
        <v>9.337676438653638</v>
      </c>
      <c r="I23" s="34"/>
    </row>
    <row r="24" spans="1:9" ht="15">
      <c r="A24" s="38" t="s">
        <v>68</v>
      </c>
      <c r="B24" s="24">
        <v>16300</v>
      </c>
      <c r="C24" s="7">
        <v>14020</v>
      </c>
      <c r="D24" s="46">
        <v>16300</v>
      </c>
      <c r="E24" s="7">
        <v>16192</v>
      </c>
      <c r="F24" s="24">
        <v>26352</v>
      </c>
      <c r="G24" s="7">
        <v>9394</v>
      </c>
      <c r="H24" s="63">
        <f t="shared" si="0"/>
        <v>35.648148148148145</v>
      </c>
      <c r="I24" s="34"/>
    </row>
    <row r="25" spans="1:9" ht="30">
      <c r="A25" s="38" t="s">
        <v>58</v>
      </c>
      <c r="B25" s="24">
        <v>305</v>
      </c>
      <c r="C25" s="7">
        <v>235</v>
      </c>
      <c r="D25" s="46">
        <v>305</v>
      </c>
      <c r="E25" s="7">
        <v>305</v>
      </c>
      <c r="F25" s="24">
        <v>417</v>
      </c>
      <c r="G25" s="7">
        <v>271</v>
      </c>
      <c r="H25" s="63">
        <f t="shared" si="0"/>
        <v>64.98800959232614</v>
      </c>
      <c r="I25" s="34"/>
    </row>
    <row r="26" spans="1:9" ht="28.5">
      <c r="A26" s="39" t="s">
        <v>24</v>
      </c>
      <c r="B26" s="25">
        <f aca="true" t="shared" si="1" ref="B26:G26">B27+B28+B29</f>
        <v>37504</v>
      </c>
      <c r="C26" s="25">
        <f t="shared" si="1"/>
        <v>27350</v>
      </c>
      <c r="D26" s="12">
        <f t="shared" si="1"/>
        <v>38852</v>
      </c>
      <c r="E26" s="25">
        <f t="shared" si="1"/>
        <v>36693</v>
      </c>
      <c r="F26" s="25">
        <f t="shared" si="1"/>
        <v>37098</v>
      </c>
      <c r="G26" s="25">
        <f t="shared" si="1"/>
        <v>24484</v>
      </c>
      <c r="H26" s="63">
        <f t="shared" si="0"/>
        <v>65.99816701708987</v>
      </c>
      <c r="I26" s="34"/>
    </row>
    <row r="27" spans="1:9" ht="15">
      <c r="A27" s="38" t="s">
        <v>25</v>
      </c>
      <c r="B27" s="24">
        <v>370</v>
      </c>
      <c r="C27" s="7">
        <v>370</v>
      </c>
      <c r="D27" s="46">
        <v>374</v>
      </c>
      <c r="E27" s="7">
        <v>374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26</v>
      </c>
      <c r="B28" s="24">
        <v>0</v>
      </c>
      <c r="C28" s="7">
        <v>0</v>
      </c>
      <c r="D28" s="46">
        <v>0</v>
      </c>
      <c r="E28" s="7">
        <v>0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37134</v>
      </c>
      <c r="C29" s="7">
        <v>26980</v>
      </c>
      <c r="D29" s="46">
        <v>38478</v>
      </c>
      <c r="E29" s="7">
        <v>36319</v>
      </c>
      <c r="F29" s="24">
        <v>37098</v>
      </c>
      <c r="G29" s="7">
        <v>24484</v>
      </c>
      <c r="H29" s="63">
        <f aca="true" t="shared" si="2" ref="H29:H50">G29/F29*100</f>
        <v>65.99816701708987</v>
      </c>
      <c r="I29" s="34"/>
    </row>
    <row r="30" spans="1:9" ht="28.5">
      <c r="A30" s="39" t="s">
        <v>51</v>
      </c>
      <c r="B30" s="27">
        <f>B31</f>
        <v>660</v>
      </c>
      <c r="C30" s="27">
        <f>C31</f>
        <v>571</v>
      </c>
      <c r="D30" s="13">
        <f>D31</f>
        <v>571</v>
      </c>
      <c r="E30" s="13">
        <f>E31</f>
        <v>571</v>
      </c>
      <c r="F30" s="27">
        <v>227</v>
      </c>
      <c r="G30" s="27">
        <f>G31</f>
        <v>67</v>
      </c>
      <c r="H30" s="63">
        <f t="shared" si="2"/>
        <v>29.515418502202646</v>
      </c>
      <c r="I30" s="34"/>
    </row>
    <row r="31" spans="1:9" ht="15">
      <c r="A31" s="53" t="s">
        <v>61</v>
      </c>
      <c r="B31" s="24">
        <v>660</v>
      </c>
      <c r="C31" s="7">
        <v>571</v>
      </c>
      <c r="D31" s="46">
        <v>571</v>
      </c>
      <c r="E31" s="7">
        <v>571</v>
      </c>
      <c r="F31" s="24">
        <v>227</v>
      </c>
      <c r="G31" s="7">
        <v>67</v>
      </c>
      <c r="H31" s="63">
        <f t="shared" si="2"/>
        <v>29.515418502202646</v>
      </c>
      <c r="I31" s="34"/>
    </row>
    <row r="32" spans="1:9" ht="14.25">
      <c r="A32" s="39" t="s">
        <v>48</v>
      </c>
      <c r="B32" s="25">
        <f aca="true" t="shared" si="3" ref="B32:G32">B33+B34+B35+B36+B37</f>
        <v>394472</v>
      </c>
      <c r="C32" s="25">
        <f t="shared" si="3"/>
        <v>298036</v>
      </c>
      <c r="D32" s="12">
        <f t="shared" si="3"/>
        <v>382517</v>
      </c>
      <c r="E32" s="25">
        <f t="shared" si="3"/>
        <v>363947</v>
      </c>
      <c r="F32" s="25">
        <f t="shared" si="3"/>
        <v>382573</v>
      </c>
      <c r="G32" s="25">
        <f t="shared" si="3"/>
        <v>278822</v>
      </c>
      <c r="H32" s="63">
        <f t="shared" si="2"/>
        <v>72.88073125913225</v>
      </c>
      <c r="I32" s="34"/>
    </row>
    <row r="33" spans="1:9" ht="15">
      <c r="A33" s="38" t="s">
        <v>28</v>
      </c>
      <c r="B33" s="24">
        <v>69799</v>
      </c>
      <c r="C33" s="7">
        <v>53909</v>
      </c>
      <c r="D33" s="46">
        <v>69744</v>
      </c>
      <c r="E33" s="7">
        <v>64653</v>
      </c>
      <c r="F33" s="24">
        <v>76010</v>
      </c>
      <c r="G33" s="7">
        <v>52554</v>
      </c>
      <c r="H33" s="63">
        <f t="shared" si="2"/>
        <v>69.14090251282727</v>
      </c>
      <c r="I33" s="34"/>
    </row>
    <row r="34" spans="1:9" ht="15">
      <c r="A34" s="38" t="s">
        <v>29</v>
      </c>
      <c r="B34" s="24">
        <v>303742</v>
      </c>
      <c r="C34" s="7">
        <v>226268</v>
      </c>
      <c r="D34" s="46">
        <v>290220</v>
      </c>
      <c r="E34" s="7">
        <v>276866</v>
      </c>
      <c r="F34" s="24">
        <v>286632</v>
      </c>
      <c r="G34" s="7">
        <v>210815</v>
      </c>
      <c r="H34" s="63">
        <f t="shared" si="2"/>
        <v>73.54901057802338</v>
      </c>
      <c r="I34" s="34"/>
    </row>
    <row r="35" spans="1:9" ht="15.75">
      <c r="A35" s="61" t="s">
        <v>57</v>
      </c>
      <c r="B35" s="24">
        <v>0</v>
      </c>
      <c r="C35" s="7">
        <v>0</v>
      </c>
      <c r="D35" s="46">
        <v>0</v>
      </c>
      <c r="E35" s="7">
        <v>0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6603</v>
      </c>
      <c r="C36" s="7">
        <v>6325</v>
      </c>
      <c r="D36" s="46">
        <v>6672</v>
      </c>
      <c r="E36" s="7">
        <v>6614</v>
      </c>
      <c r="F36" s="24">
        <v>6907</v>
      </c>
      <c r="G36" s="7">
        <v>6271</v>
      </c>
      <c r="H36" s="63">
        <f t="shared" si="2"/>
        <v>90.79195019545388</v>
      </c>
      <c r="I36" s="34"/>
    </row>
    <row r="37" spans="1:9" ht="30">
      <c r="A37" s="38" t="s">
        <v>31</v>
      </c>
      <c r="B37" s="24">
        <v>14328</v>
      </c>
      <c r="C37" s="7">
        <v>11534</v>
      </c>
      <c r="D37" s="46">
        <v>15881</v>
      </c>
      <c r="E37" s="7">
        <v>15814</v>
      </c>
      <c r="F37" s="24">
        <v>13024</v>
      </c>
      <c r="G37" s="7">
        <v>9182</v>
      </c>
      <c r="H37" s="63">
        <f t="shared" si="2"/>
        <v>70.50061425061425</v>
      </c>
      <c r="I37" s="34"/>
    </row>
    <row r="38" spans="1:9" ht="33" customHeight="1">
      <c r="A38" s="39" t="s">
        <v>49</v>
      </c>
      <c r="B38" s="25">
        <f aca="true" t="shared" si="4" ref="B38:G38">B39+B40+B41</f>
        <v>55914</v>
      </c>
      <c r="C38" s="25">
        <f t="shared" si="4"/>
        <v>42941</v>
      </c>
      <c r="D38" s="12">
        <f t="shared" si="4"/>
        <v>52631</v>
      </c>
      <c r="E38" s="25">
        <f t="shared" si="4"/>
        <v>52197</v>
      </c>
      <c r="F38" s="25">
        <f t="shared" si="4"/>
        <v>55163</v>
      </c>
      <c r="G38" s="25">
        <f t="shared" si="4"/>
        <v>44630</v>
      </c>
      <c r="H38" s="63">
        <f t="shared" si="2"/>
        <v>80.90567953157007</v>
      </c>
      <c r="I38" s="34"/>
    </row>
    <row r="39" spans="1:9" ht="15">
      <c r="A39" s="38" t="s">
        <v>32</v>
      </c>
      <c r="B39" s="24">
        <v>53296</v>
      </c>
      <c r="C39" s="7">
        <v>40959</v>
      </c>
      <c r="D39" s="46">
        <v>50150</v>
      </c>
      <c r="E39" s="7">
        <v>49809</v>
      </c>
      <c r="F39" s="24">
        <v>52509</v>
      </c>
      <c r="G39" s="7">
        <v>42579</v>
      </c>
      <c r="H39" s="63">
        <f t="shared" si="2"/>
        <v>81.08895617894075</v>
      </c>
      <c r="I39" s="34"/>
    </row>
    <row r="40" spans="1:9" ht="15">
      <c r="A40" s="38" t="s">
        <v>33</v>
      </c>
      <c r="B40" s="24">
        <v>1375</v>
      </c>
      <c r="C40" s="7">
        <v>1051</v>
      </c>
      <c r="D40" s="46">
        <v>1310</v>
      </c>
      <c r="E40" s="7">
        <v>1274</v>
      </c>
      <c r="F40" s="24">
        <v>1354</v>
      </c>
      <c r="G40" s="7">
        <v>1034</v>
      </c>
      <c r="H40" s="63">
        <f t="shared" si="2"/>
        <v>76.36632200886262</v>
      </c>
      <c r="I40" s="34"/>
    </row>
    <row r="41" spans="1:9" ht="30">
      <c r="A41" s="38" t="s">
        <v>53</v>
      </c>
      <c r="B41" s="24">
        <v>1243</v>
      </c>
      <c r="C41" s="46">
        <v>931</v>
      </c>
      <c r="D41" s="46">
        <v>1171</v>
      </c>
      <c r="E41" s="46">
        <v>1114</v>
      </c>
      <c r="F41" s="24">
        <v>1300</v>
      </c>
      <c r="G41" s="46">
        <v>1017</v>
      </c>
      <c r="H41" s="63">
        <f t="shared" si="2"/>
        <v>78.23076923076923</v>
      </c>
      <c r="I41" s="34"/>
    </row>
    <row r="42" spans="1:9" ht="19.5" customHeight="1">
      <c r="A42" s="39" t="s">
        <v>65</v>
      </c>
      <c r="B42" s="25">
        <f>B43</f>
        <v>250</v>
      </c>
      <c r="C42" s="25">
        <f>C43</f>
        <v>120</v>
      </c>
      <c r="D42" s="12">
        <f>D43</f>
        <v>250</v>
      </c>
      <c r="E42" s="25">
        <f>E43</f>
        <v>250</v>
      </c>
      <c r="F42" s="25">
        <v>265</v>
      </c>
      <c r="G42" s="25">
        <f>G43</f>
        <v>100</v>
      </c>
      <c r="H42" s="63">
        <f t="shared" si="2"/>
        <v>37.735849056603776</v>
      </c>
      <c r="I42" s="34"/>
    </row>
    <row r="43" spans="1:9" ht="30.75" customHeight="1">
      <c r="A43" s="38" t="s">
        <v>66</v>
      </c>
      <c r="B43" s="24">
        <v>250</v>
      </c>
      <c r="C43" s="7">
        <v>120</v>
      </c>
      <c r="D43" s="46">
        <v>250</v>
      </c>
      <c r="E43" s="7">
        <v>250</v>
      </c>
      <c r="F43" s="24">
        <v>265</v>
      </c>
      <c r="G43" s="7">
        <v>100</v>
      </c>
      <c r="H43" s="63">
        <f t="shared" si="2"/>
        <v>37.735849056603776</v>
      </c>
      <c r="I43" s="34"/>
    </row>
    <row r="44" spans="1:9" ht="14.25">
      <c r="A44" s="39" t="s">
        <v>50</v>
      </c>
      <c r="B44" s="25">
        <f>B45+B46+B47</f>
        <v>48673</v>
      </c>
      <c r="C44" s="25">
        <f>C45+C46+C47</f>
        <v>47277</v>
      </c>
      <c r="D44" s="12">
        <f>D45+D46+D47</f>
        <v>48584</v>
      </c>
      <c r="E44" s="25">
        <f>E45+E46+E47</f>
        <v>48563</v>
      </c>
      <c r="F44" s="25">
        <f>F46+F45+F47</f>
        <v>18811</v>
      </c>
      <c r="G44" s="25">
        <f>G45+G46+G47</f>
        <v>15675</v>
      </c>
      <c r="H44" s="63">
        <f t="shared" si="2"/>
        <v>83.3289033012599</v>
      </c>
      <c r="I44" s="34"/>
    </row>
    <row r="45" spans="1:9" ht="15">
      <c r="A45" s="38" t="s">
        <v>45</v>
      </c>
      <c r="B45" s="49">
        <v>399</v>
      </c>
      <c r="C45" s="51">
        <v>97</v>
      </c>
      <c r="D45" s="20">
        <v>191</v>
      </c>
      <c r="E45" s="51">
        <v>191</v>
      </c>
      <c r="F45" s="49">
        <v>954</v>
      </c>
      <c r="G45" s="51">
        <v>354</v>
      </c>
      <c r="H45" s="63">
        <f t="shared" si="2"/>
        <v>37.10691823899371</v>
      </c>
      <c r="I45" s="34"/>
    </row>
    <row r="46" spans="1:9" ht="15">
      <c r="A46" s="38" t="s">
        <v>34</v>
      </c>
      <c r="B46" s="24">
        <v>7905</v>
      </c>
      <c r="C46" s="7">
        <v>6811</v>
      </c>
      <c r="D46" s="46">
        <v>8024</v>
      </c>
      <c r="E46" s="7">
        <v>8003</v>
      </c>
      <c r="F46" s="24">
        <v>9163</v>
      </c>
      <c r="G46" s="7">
        <v>6627</v>
      </c>
      <c r="H46" s="63">
        <f t="shared" si="2"/>
        <v>72.32347484448324</v>
      </c>
      <c r="I46" s="34"/>
    </row>
    <row r="47" spans="1:9" ht="15">
      <c r="A47" s="40" t="s">
        <v>35</v>
      </c>
      <c r="B47" s="43">
        <v>40369</v>
      </c>
      <c r="C47" s="41">
        <v>40369</v>
      </c>
      <c r="D47" s="65">
        <v>40369</v>
      </c>
      <c r="E47" s="41">
        <v>40369</v>
      </c>
      <c r="F47" s="43">
        <v>8694</v>
      </c>
      <c r="G47" s="41">
        <v>8694</v>
      </c>
      <c r="H47" s="63">
        <f t="shared" si="2"/>
        <v>100</v>
      </c>
      <c r="I47" s="34"/>
    </row>
    <row r="48" spans="1:9" ht="28.5">
      <c r="A48" s="62" t="s">
        <v>64</v>
      </c>
      <c r="B48" s="29">
        <f aca="true" t="shared" si="5" ref="B48:G48">B49</f>
        <v>8098</v>
      </c>
      <c r="C48" s="29">
        <f t="shared" si="5"/>
        <v>7104</v>
      </c>
      <c r="D48" s="66">
        <f t="shared" si="5"/>
        <v>8111</v>
      </c>
      <c r="E48" s="29">
        <f t="shared" si="5"/>
        <v>8100</v>
      </c>
      <c r="F48" s="29">
        <f t="shared" si="5"/>
        <v>8793</v>
      </c>
      <c r="G48" s="29">
        <f t="shared" si="5"/>
        <v>7487</v>
      </c>
      <c r="H48" s="63">
        <f t="shared" si="2"/>
        <v>85.1472762424656</v>
      </c>
      <c r="I48" s="34"/>
    </row>
    <row r="49" spans="1:9" ht="15.75" thickBot="1">
      <c r="A49" s="40" t="s">
        <v>54</v>
      </c>
      <c r="B49" s="43">
        <v>8098</v>
      </c>
      <c r="C49" s="41">
        <v>7104</v>
      </c>
      <c r="D49" s="65">
        <v>8111</v>
      </c>
      <c r="E49" s="41">
        <v>8100</v>
      </c>
      <c r="F49" s="43">
        <v>8793</v>
      </c>
      <c r="G49" s="41">
        <v>7487</v>
      </c>
      <c r="H49" s="63">
        <f t="shared" si="2"/>
        <v>85.1472762424656</v>
      </c>
      <c r="I49" s="34"/>
    </row>
    <row r="50" spans="1:9" ht="15.75" thickBot="1" thickTop="1">
      <c r="A50" s="42" t="s">
        <v>38</v>
      </c>
      <c r="B50" s="44">
        <f>B48+B44+B42+B38+B32+B30+B26+B20+B16+B15+B7</f>
        <v>636200</v>
      </c>
      <c r="C50" s="44">
        <f>C48+C44+C42+C38+C32+C30+C26+C20+C16+C15+C7</f>
        <v>501670</v>
      </c>
      <c r="D50" s="50">
        <f>D7+D15+D16+D20+D26+D30+D32+D38+D42+D44+D48</f>
        <v>629687</v>
      </c>
      <c r="E50" s="50">
        <f>E7+E15+E16+E20+E26+E30+E32+E38+E42+E44+E48</f>
        <v>607440</v>
      </c>
      <c r="F50" s="44">
        <f>F48+F44+F42+F38+F32+F30+F26+F20+F16+F15+F7</f>
        <v>612523</v>
      </c>
      <c r="G50" s="44">
        <f>G48+G44+G42+G38+G32+G30+G26+G20+G16+G15+G7</f>
        <v>446420</v>
      </c>
      <c r="H50" s="63">
        <f t="shared" si="2"/>
        <v>72.88216115966257</v>
      </c>
      <c r="I50" s="34"/>
    </row>
    <row r="51" spans="2:9" ht="0.75" customHeight="1" thickBot="1" thickTop="1">
      <c r="B51" s="34"/>
      <c r="C51" s="34"/>
      <c r="D51" s="50">
        <f>D7+D15+D16+D20+D27+D31+D33+D39+D43+D45+D49</f>
        <v>227562</v>
      </c>
      <c r="E51" s="50">
        <f>E7+E15+E16+E20+E27+E31+E33+E39+E43+E45+E49</f>
        <v>221067</v>
      </c>
      <c r="F51" s="44">
        <f>F49+F45+F43+F39+F33+F31+F27+F20+F16+F15+F7</f>
        <v>248351</v>
      </c>
      <c r="G51" s="34"/>
      <c r="H51" s="34"/>
      <c r="I51" s="34"/>
    </row>
    <row r="52" spans="1:9" ht="16.5" thickTop="1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87" t="s">
        <v>42</v>
      </c>
      <c r="G53" s="87"/>
      <c r="H53" s="87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4">
    <mergeCell ref="A2:H2"/>
    <mergeCell ref="A3:H3"/>
    <mergeCell ref="A4:H4"/>
    <mergeCell ref="F53:H53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SheetLayoutView="100" zoomScalePageLayoutView="0" workbookViewId="0" topLeftCell="A1">
      <selection activeCell="F7" sqref="F7:F26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5" t="s">
        <v>16</v>
      </c>
      <c r="B2" s="85"/>
      <c r="C2" s="85"/>
      <c r="D2" s="85"/>
      <c r="E2" s="85"/>
      <c r="F2" s="85"/>
      <c r="G2" s="85"/>
      <c r="H2" s="85"/>
    </row>
    <row r="3" spans="1:8" ht="18.75">
      <c r="A3" s="85" t="s">
        <v>17</v>
      </c>
      <c r="B3" s="85"/>
      <c r="C3" s="85"/>
      <c r="D3" s="85"/>
      <c r="E3" s="85"/>
      <c r="F3" s="85"/>
      <c r="G3" s="85"/>
      <c r="H3" s="85"/>
    </row>
    <row r="4" spans="1:8" ht="19.5" thickBot="1">
      <c r="A4" s="85" t="s">
        <v>114</v>
      </c>
      <c r="B4" s="85"/>
      <c r="C4" s="85"/>
      <c r="D4" s="85"/>
      <c r="E4" s="85"/>
      <c r="F4" s="85"/>
      <c r="G4" s="85"/>
      <c r="H4" s="85"/>
    </row>
    <row r="5" ht="13.5" hidden="1" thickBot="1"/>
    <row r="6" spans="1:8" ht="65.25" customHeight="1" thickBot="1" thickTop="1">
      <c r="A6" s="5"/>
      <c r="B6" s="59" t="s">
        <v>73</v>
      </c>
      <c r="C6" s="60" t="s">
        <v>115</v>
      </c>
      <c r="D6" s="47" t="s">
        <v>80</v>
      </c>
      <c r="E6" s="58" t="s">
        <v>81</v>
      </c>
      <c r="F6" s="67" t="s">
        <v>116</v>
      </c>
      <c r="G6" s="56" t="s">
        <v>117</v>
      </c>
      <c r="H6" s="9" t="s">
        <v>0</v>
      </c>
    </row>
    <row r="7" spans="1:8" ht="16.5" thickTop="1">
      <c r="A7" s="14" t="s">
        <v>1</v>
      </c>
      <c r="B7" s="11">
        <f>B8+B9+B10+B11+B12+B13</f>
        <v>151082</v>
      </c>
      <c r="C7" s="22">
        <f>C8+C9+C10+C11+C12+C13+C14</f>
        <v>140105</v>
      </c>
      <c r="D7" s="11">
        <f>D8+D9+D10+D11+D12+D13</f>
        <v>155454</v>
      </c>
      <c r="E7" s="22">
        <f>E8+E9+E10+E11+E12+E13+E14</f>
        <v>158972</v>
      </c>
      <c r="F7" s="22">
        <f>F8+F9+F10+F11+F12+F13+F14</f>
        <v>154390</v>
      </c>
      <c r="G7" s="22">
        <f>G8+G9+G10+G11+G12+G13+G14</f>
        <v>150621</v>
      </c>
      <c r="H7" s="23">
        <f aca="true" t="shared" si="0" ref="H7:H13">ROUND(G7/F7*100,1)</f>
        <v>97.6</v>
      </c>
    </row>
    <row r="8" spans="1:8" ht="31.5">
      <c r="A8" s="15" t="s">
        <v>2</v>
      </c>
      <c r="B8" s="57">
        <v>115000</v>
      </c>
      <c r="C8" s="58">
        <v>102254</v>
      </c>
      <c r="D8" s="64">
        <v>116529</v>
      </c>
      <c r="E8" s="58">
        <v>118759</v>
      </c>
      <c r="F8" s="57">
        <v>120000</v>
      </c>
      <c r="G8" s="58">
        <v>106730</v>
      </c>
      <c r="H8" s="26">
        <f t="shared" si="0"/>
        <v>88.9</v>
      </c>
    </row>
    <row r="9" spans="1:8" ht="15.75">
      <c r="A9" s="15" t="s">
        <v>67</v>
      </c>
      <c r="B9" s="57">
        <v>16000</v>
      </c>
      <c r="C9" s="58">
        <v>16182</v>
      </c>
      <c r="D9" s="64">
        <v>16000</v>
      </c>
      <c r="E9" s="58">
        <v>17921</v>
      </c>
      <c r="F9" s="57">
        <v>15939</v>
      </c>
      <c r="G9" s="58">
        <v>23443</v>
      </c>
      <c r="H9" s="26">
        <f t="shared" si="0"/>
        <v>147.1</v>
      </c>
    </row>
    <row r="10" spans="1:8" ht="31.5">
      <c r="A10" s="15" t="s">
        <v>3</v>
      </c>
      <c r="B10" s="57">
        <v>4834</v>
      </c>
      <c r="C10" s="58">
        <v>5468</v>
      </c>
      <c r="D10" s="64">
        <v>5472</v>
      </c>
      <c r="E10" s="58">
        <v>5684</v>
      </c>
      <c r="F10" s="57">
        <v>5349</v>
      </c>
      <c r="G10" s="58">
        <v>5798</v>
      </c>
      <c r="H10" s="26">
        <f t="shared" si="0"/>
        <v>108.4</v>
      </c>
    </row>
    <row r="11" spans="1:8" ht="31.5">
      <c r="A11" s="15" t="s">
        <v>4</v>
      </c>
      <c r="B11" s="57">
        <v>2413</v>
      </c>
      <c r="C11" s="58">
        <v>2615</v>
      </c>
      <c r="D11" s="64">
        <v>2667</v>
      </c>
      <c r="E11" s="58">
        <v>2678</v>
      </c>
      <c r="F11" s="57">
        <v>1807</v>
      </c>
      <c r="G11" s="58">
        <v>1825</v>
      </c>
      <c r="H11" s="26">
        <f t="shared" si="0"/>
        <v>101</v>
      </c>
    </row>
    <row r="12" spans="1:8" ht="15.75">
      <c r="A12" s="15" t="s">
        <v>5</v>
      </c>
      <c r="B12" s="57">
        <v>11815</v>
      </c>
      <c r="C12" s="58">
        <v>12952</v>
      </c>
      <c r="D12" s="64">
        <v>13754</v>
      </c>
      <c r="E12" s="58">
        <v>13126</v>
      </c>
      <c r="F12" s="57">
        <v>10687</v>
      </c>
      <c r="G12" s="58">
        <v>11880</v>
      </c>
      <c r="H12" s="26">
        <f t="shared" si="0"/>
        <v>111.2</v>
      </c>
    </row>
    <row r="13" spans="1:8" ht="15.75">
      <c r="A13" s="15" t="s">
        <v>6</v>
      </c>
      <c r="B13" s="57">
        <v>1020</v>
      </c>
      <c r="C13" s="58">
        <v>746</v>
      </c>
      <c r="D13" s="64">
        <v>1032</v>
      </c>
      <c r="E13" s="58">
        <v>915</v>
      </c>
      <c r="F13" s="57">
        <v>608</v>
      </c>
      <c r="G13" s="58">
        <v>945</v>
      </c>
      <c r="H13" s="26">
        <f t="shared" si="0"/>
        <v>155.4</v>
      </c>
    </row>
    <row r="14" spans="1:8" ht="47.25">
      <c r="A14" s="15" t="s">
        <v>7</v>
      </c>
      <c r="B14" s="24">
        <v>0</v>
      </c>
      <c r="C14" s="7">
        <v>-112</v>
      </c>
      <c r="D14" s="46">
        <v>0</v>
      </c>
      <c r="E14" s="7">
        <v>-111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12">
        <f aca="true" t="shared" si="1" ref="B15:G15">B16+B17+B18+B19+B20+B21</f>
        <v>8806</v>
      </c>
      <c r="C15" s="25">
        <f t="shared" si="1"/>
        <v>10484</v>
      </c>
      <c r="D15" s="12">
        <f t="shared" si="1"/>
        <v>9716</v>
      </c>
      <c r="E15" s="25">
        <f t="shared" si="1"/>
        <v>11525</v>
      </c>
      <c r="F15" s="25">
        <f t="shared" si="1"/>
        <v>14941</v>
      </c>
      <c r="G15" s="25">
        <f t="shared" si="1"/>
        <v>16551</v>
      </c>
      <c r="H15" s="26">
        <f aca="true" t="shared" si="2" ref="H15:H25">ROUND(G15/F15*100,1)</f>
        <v>110.8</v>
      </c>
    </row>
    <row r="16" spans="1:8" ht="47.25" customHeight="1">
      <c r="A16" s="17" t="s">
        <v>10</v>
      </c>
      <c r="B16" s="24">
        <v>2209</v>
      </c>
      <c r="C16" s="7">
        <v>2171</v>
      </c>
      <c r="D16" s="46">
        <v>2227</v>
      </c>
      <c r="E16" s="7">
        <v>2299</v>
      </c>
      <c r="F16" s="24">
        <v>2296</v>
      </c>
      <c r="G16" s="7">
        <v>2589</v>
      </c>
      <c r="H16" s="26">
        <f t="shared" si="2"/>
        <v>112.8</v>
      </c>
    </row>
    <row r="17" spans="1:8" ht="48" customHeight="1">
      <c r="A17" s="15" t="s">
        <v>11</v>
      </c>
      <c r="B17" s="57">
        <v>660</v>
      </c>
      <c r="C17" s="58">
        <v>528</v>
      </c>
      <c r="D17" s="64">
        <v>660</v>
      </c>
      <c r="E17" s="58">
        <v>537</v>
      </c>
      <c r="F17" s="57">
        <v>227</v>
      </c>
      <c r="G17" s="58">
        <v>403</v>
      </c>
      <c r="H17" s="26">
        <f t="shared" si="2"/>
        <v>177.5</v>
      </c>
    </row>
    <row r="18" spans="1:8" ht="47.25">
      <c r="A18" s="15" t="s">
        <v>44</v>
      </c>
      <c r="B18" s="57">
        <v>291</v>
      </c>
      <c r="C18" s="58">
        <v>355</v>
      </c>
      <c r="D18" s="64">
        <v>355</v>
      </c>
      <c r="E18" s="58">
        <v>375</v>
      </c>
      <c r="F18" s="57">
        <v>191</v>
      </c>
      <c r="G18" s="58">
        <v>766</v>
      </c>
      <c r="H18" s="26">
        <f t="shared" si="2"/>
        <v>401</v>
      </c>
    </row>
    <row r="19" spans="1:8" ht="15.75">
      <c r="A19" s="15" t="s">
        <v>12</v>
      </c>
      <c r="B19" s="57">
        <v>1000</v>
      </c>
      <c r="C19" s="58">
        <v>1214</v>
      </c>
      <c r="D19" s="64">
        <v>1392</v>
      </c>
      <c r="E19" s="58">
        <v>1488</v>
      </c>
      <c r="F19" s="57">
        <v>1000</v>
      </c>
      <c r="G19" s="58">
        <v>1125</v>
      </c>
      <c r="H19" s="26">
        <f t="shared" si="2"/>
        <v>112.5</v>
      </c>
    </row>
    <row r="20" spans="1:8" ht="63">
      <c r="A20" s="15" t="s">
        <v>62</v>
      </c>
      <c r="B20" s="57">
        <v>0</v>
      </c>
      <c r="C20" s="58">
        <v>1513</v>
      </c>
      <c r="D20" s="64">
        <v>7</v>
      </c>
      <c r="E20" s="58">
        <v>1750</v>
      </c>
      <c r="F20" s="57">
        <v>6295</v>
      </c>
      <c r="G20" s="58">
        <v>6696</v>
      </c>
      <c r="H20" s="26">
        <f t="shared" si="2"/>
        <v>106.4</v>
      </c>
    </row>
    <row r="21" spans="1:8" ht="31.5">
      <c r="A21" s="15" t="s">
        <v>13</v>
      </c>
      <c r="B21" s="46">
        <v>4646</v>
      </c>
      <c r="C21" s="7">
        <v>4703</v>
      </c>
      <c r="D21" s="46">
        <v>5075</v>
      </c>
      <c r="E21" s="7">
        <v>5076</v>
      </c>
      <c r="F21" s="24">
        <v>4932</v>
      </c>
      <c r="G21" s="7">
        <v>4972</v>
      </c>
      <c r="H21" s="26">
        <f t="shared" si="2"/>
        <v>100.8</v>
      </c>
    </row>
    <row r="22" spans="1:8" ht="31.5">
      <c r="A22" s="16" t="s">
        <v>14</v>
      </c>
      <c r="B22" s="21">
        <f aca="true" t="shared" si="3" ref="B22:G22">B15+B7</f>
        <v>159888</v>
      </c>
      <c r="C22" s="32">
        <f t="shared" si="3"/>
        <v>150589</v>
      </c>
      <c r="D22" s="21">
        <f t="shared" si="3"/>
        <v>165170</v>
      </c>
      <c r="E22" s="32">
        <f t="shared" si="3"/>
        <v>170497</v>
      </c>
      <c r="F22" s="32">
        <f t="shared" si="3"/>
        <v>169331</v>
      </c>
      <c r="G22" s="32">
        <f t="shared" si="3"/>
        <v>167172</v>
      </c>
      <c r="H22" s="26">
        <f t="shared" si="2"/>
        <v>98.7</v>
      </c>
    </row>
    <row r="23" spans="1:8" ht="31.5">
      <c r="A23" s="18" t="s">
        <v>55</v>
      </c>
      <c r="B23" s="66">
        <v>468687</v>
      </c>
      <c r="C23" s="52">
        <v>438553</v>
      </c>
      <c r="D23" s="66">
        <v>452954</v>
      </c>
      <c r="E23" s="52">
        <v>452954</v>
      </c>
      <c r="F23" s="29">
        <v>412492</v>
      </c>
      <c r="G23" s="52">
        <v>347072</v>
      </c>
      <c r="H23" s="33">
        <f t="shared" si="2"/>
        <v>84.1</v>
      </c>
    </row>
    <row r="24" spans="1:8" ht="31.5">
      <c r="A24" s="18" t="s">
        <v>103</v>
      </c>
      <c r="B24" s="66">
        <v>0</v>
      </c>
      <c r="C24" s="52">
        <v>0</v>
      </c>
      <c r="D24" s="66">
        <v>0</v>
      </c>
      <c r="E24" s="52">
        <v>0</v>
      </c>
      <c r="F24" s="66">
        <v>66</v>
      </c>
      <c r="G24" s="52">
        <v>66</v>
      </c>
      <c r="H24" s="33">
        <f t="shared" si="2"/>
        <v>100</v>
      </c>
    </row>
    <row r="25" spans="1:8" ht="48" thickBot="1">
      <c r="A25" s="16" t="s">
        <v>88</v>
      </c>
      <c r="B25" s="13">
        <v>-2750</v>
      </c>
      <c r="C25" s="8">
        <v>-2750</v>
      </c>
      <c r="D25" s="13">
        <v>-2754</v>
      </c>
      <c r="E25" s="8">
        <v>-2754</v>
      </c>
      <c r="F25" s="27">
        <v>-386</v>
      </c>
      <c r="G25" s="8">
        <v>-386</v>
      </c>
      <c r="H25" s="33">
        <f t="shared" si="2"/>
        <v>100</v>
      </c>
    </row>
    <row r="26" spans="1:8" ht="28.5" customHeight="1" thickBot="1" thickTop="1">
      <c r="A26" s="6" t="s">
        <v>15</v>
      </c>
      <c r="B26" s="68">
        <f>B22+B23+B25</f>
        <v>625825</v>
      </c>
      <c r="C26" s="30">
        <f>C22+C23+C25</f>
        <v>586392</v>
      </c>
      <c r="D26" s="30">
        <f>D22+D23+D25</f>
        <v>615370</v>
      </c>
      <c r="E26" s="30">
        <f>E22+E23+E25</f>
        <v>620697</v>
      </c>
      <c r="F26" s="30">
        <f>F22+F23+F25+F24</f>
        <v>581503</v>
      </c>
      <c r="G26" s="30">
        <f>G22+G23+G25+G24</f>
        <v>513924</v>
      </c>
      <c r="H26" s="19">
        <f>ROUND(G26/F26*100,1)</f>
        <v>88.4</v>
      </c>
    </row>
    <row r="27" spans="1:8" ht="28.5" customHeight="1" hidden="1" thickTop="1">
      <c r="A27" s="2"/>
      <c r="B27" s="3"/>
      <c r="C27" s="3"/>
      <c r="D27" s="3"/>
      <c r="E27" s="3"/>
      <c r="F27" s="3"/>
      <c r="G27" s="3"/>
      <c r="H27" s="3"/>
    </row>
    <row r="28" spans="1:8" ht="33.75" customHeight="1" thickTop="1">
      <c r="A28" s="45" t="s">
        <v>40</v>
      </c>
      <c r="B28" s="45"/>
      <c r="C28" s="45"/>
      <c r="D28" s="45"/>
      <c r="E28" s="45"/>
      <c r="F28" s="45"/>
      <c r="G28" s="45"/>
      <c r="H28" s="4"/>
    </row>
    <row r="29" spans="1:8" ht="20.25" customHeight="1">
      <c r="A29" s="45" t="s">
        <v>41</v>
      </c>
      <c r="B29" s="45"/>
      <c r="C29" s="45"/>
      <c r="D29" s="45"/>
      <c r="E29" s="45"/>
      <c r="F29" s="87" t="s">
        <v>42</v>
      </c>
      <c r="G29" s="87"/>
      <c r="H29" s="87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</sheetData>
  <sheetProtection/>
  <mergeCells count="4">
    <mergeCell ref="A2:H2"/>
    <mergeCell ref="A3:H3"/>
    <mergeCell ref="A4:H4"/>
    <mergeCell ref="F29:H29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20">
      <selection activeCell="F7" sqref="F7:F50"/>
    </sheetView>
  </sheetViews>
  <sheetFormatPr defaultColWidth="9.00390625" defaultRowHeight="12.75"/>
  <cols>
    <col min="1" max="1" width="30.00390625" style="4" customWidth="1"/>
    <col min="2" max="3" width="9.125" style="4" customWidth="1"/>
    <col min="4" max="4" width="10.125" style="4" customWidth="1"/>
    <col min="5" max="5" width="10.75390625" style="4" customWidth="1"/>
    <col min="6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" customHeight="1" thickBot="1">
      <c r="A4" s="86" t="s">
        <v>114</v>
      </c>
      <c r="B4" s="86"/>
      <c r="C4" s="86"/>
      <c r="D4" s="86"/>
      <c r="E4" s="86"/>
      <c r="F4" s="86"/>
      <c r="G4" s="86"/>
      <c r="H4" s="86"/>
    </row>
    <row r="5" ht="2.25" customHeight="1" hidden="1" thickBot="1"/>
    <row r="6" spans="1:9" ht="65.25" thickBot="1" thickTop="1">
      <c r="A6" s="35"/>
      <c r="B6" s="54" t="s">
        <v>74</v>
      </c>
      <c r="C6" s="55" t="s">
        <v>75</v>
      </c>
      <c r="D6" s="10" t="s">
        <v>80</v>
      </c>
      <c r="E6" s="7" t="s">
        <v>81</v>
      </c>
      <c r="F6" s="67" t="s">
        <v>118</v>
      </c>
      <c r="G6" s="56" t="s">
        <v>119</v>
      </c>
      <c r="H6" s="9" t="s">
        <v>0</v>
      </c>
      <c r="I6" s="34"/>
    </row>
    <row r="7" spans="1:9" ht="29.25" thickTop="1">
      <c r="A7" s="36" t="s">
        <v>18</v>
      </c>
      <c r="B7" s="69">
        <f>B8+B9+B10+B12+B14+B13</f>
        <v>70192</v>
      </c>
      <c r="C7" s="69">
        <f>C8+C9+C10+C12+C14+C13</f>
        <v>65510</v>
      </c>
      <c r="D7" s="69">
        <v>76305</v>
      </c>
      <c r="E7" s="69">
        <v>75374</v>
      </c>
      <c r="F7" s="50">
        <f>F8+F9+F10+F11+F12+F13+F14</f>
        <v>77960</v>
      </c>
      <c r="G7" s="69">
        <f>G8+G9+G10+G12+G14+G13</f>
        <v>69281</v>
      </c>
      <c r="H7" s="63">
        <f>G7/F7*100</f>
        <v>88.8673678809646</v>
      </c>
      <c r="I7" s="34"/>
    </row>
    <row r="8" spans="1:9" ht="15">
      <c r="A8" s="37" t="s">
        <v>39</v>
      </c>
      <c r="B8" s="46">
        <v>10495</v>
      </c>
      <c r="C8" s="7">
        <v>9173</v>
      </c>
      <c r="D8" s="46">
        <v>11800</v>
      </c>
      <c r="E8" s="7">
        <v>11646</v>
      </c>
      <c r="F8" s="24">
        <v>14132</v>
      </c>
      <c r="G8" s="7">
        <v>12409</v>
      </c>
      <c r="H8" s="63">
        <f>G8/F8*100</f>
        <v>87.8078120577413</v>
      </c>
      <c r="I8" s="34"/>
    </row>
    <row r="9" spans="1:9" ht="15">
      <c r="A9" s="38" t="s">
        <v>19</v>
      </c>
      <c r="B9" s="46">
        <v>8955</v>
      </c>
      <c r="C9" s="7">
        <v>8684</v>
      </c>
      <c r="D9" s="46">
        <v>9954</v>
      </c>
      <c r="E9" s="7">
        <v>9934</v>
      </c>
      <c r="F9" s="24">
        <v>10565</v>
      </c>
      <c r="G9" s="7">
        <v>9579</v>
      </c>
      <c r="H9" s="63">
        <f>G9/F9*100</f>
        <v>90.66729768102223</v>
      </c>
      <c r="I9" s="34"/>
    </row>
    <row r="10" spans="1:9" ht="15">
      <c r="A10" s="38" t="s">
        <v>20</v>
      </c>
      <c r="B10" s="46">
        <v>30612</v>
      </c>
      <c r="C10" s="7">
        <v>28908</v>
      </c>
      <c r="D10" s="46">
        <v>33395</v>
      </c>
      <c r="E10" s="7">
        <v>32892</v>
      </c>
      <c r="F10" s="24">
        <v>32807</v>
      </c>
      <c r="G10" s="7">
        <v>29041</v>
      </c>
      <c r="H10" s="63">
        <f>G10/F10*100</f>
        <v>88.52074252446124</v>
      </c>
      <c r="I10" s="34"/>
    </row>
    <row r="11" spans="1:9" ht="15">
      <c r="A11" s="38" t="s">
        <v>52</v>
      </c>
      <c r="B11" s="46">
        <v>0</v>
      </c>
      <c r="C11" s="7">
        <v>0</v>
      </c>
      <c r="D11" s="46">
        <v>3</v>
      </c>
      <c r="E11" s="7">
        <v>3</v>
      </c>
      <c r="F11" s="24">
        <v>32</v>
      </c>
      <c r="G11" s="7">
        <v>0</v>
      </c>
      <c r="H11" s="63">
        <v>0</v>
      </c>
      <c r="I11" s="34"/>
    </row>
    <row r="12" spans="1:9" ht="30">
      <c r="A12" s="38" t="s">
        <v>43</v>
      </c>
      <c r="B12" s="46">
        <v>5625</v>
      </c>
      <c r="C12" s="7">
        <v>5390</v>
      </c>
      <c r="D12" s="46">
        <v>6080</v>
      </c>
      <c r="E12" s="7">
        <v>6066</v>
      </c>
      <c r="F12" s="24">
        <v>6589</v>
      </c>
      <c r="G12" s="7">
        <v>6044</v>
      </c>
      <c r="H12" s="63">
        <f>G12/F12*100</f>
        <v>91.72863864015784</v>
      </c>
      <c r="I12" s="34"/>
    </row>
    <row r="13" spans="1:9" ht="30">
      <c r="A13" s="38" t="s">
        <v>76</v>
      </c>
      <c r="B13" s="46">
        <v>917</v>
      </c>
      <c r="C13" s="7">
        <v>917</v>
      </c>
      <c r="D13" s="46">
        <v>917</v>
      </c>
      <c r="E13" s="7">
        <v>917</v>
      </c>
      <c r="F13" s="24">
        <v>0</v>
      </c>
      <c r="G13" s="7">
        <v>0</v>
      </c>
      <c r="H13" s="63">
        <v>0</v>
      </c>
      <c r="I13" s="34"/>
    </row>
    <row r="14" spans="1:9" ht="30">
      <c r="A14" s="38" t="s">
        <v>21</v>
      </c>
      <c r="B14" s="46">
        <v>13588</v>
      </c>
      <c r="C14" s="7">
        <v>12438</v>
      </c>
      <c r="D14" s="46">
        <v>14156</v>
      </c>
      <c r="E14" s="7">
        <v>13916</v>
      </c>
      <c r="F14" s="24">
        <v>13835</v>
      </c>
      <c r="G14" s="7">
        <v>12208</v>
      </c>
      <c r="H14" s="63">
        <f>G14/F14*100</f>
        <v>88.23997108782075</v>
      </c>
      <c r="I14" s="34"/>
    </row>
    <row r="15" spans="1:9" ht="14.25">
      <c r="A15" s="39" t="s">
        <v>22</v>
      </c>
      <c r="B15" s="13">
        <v>1401</v>
      </c>
      <c r="C15" s="8">
        <v>1274</v>
      </c>
      <c r="D15" s="13">
        <v>1556</v>
      </c>
      <c r="E15" s="8">
        <v>1556</v>
      </c>
      <c r="F15" s="27">
        <v>1470</v>
      </c>
      <c r="G15" s="8">
        <v>1413</v>
      </c>
      <c r="H15" s="63">
        <f>G15/F15*100</f>
        <v>96.12244897959184</v>
      </c>
      <c r="I15" s="34"/>
    </row>
    <row r="16" spans="1:9" ht="46.5" customHeight="1">
      <c r="A16" s="39" t="s">
        <v>46</v>
      </c>
      <c r="B16" s="13">
        <f>B17+B19+B18</f>
        <v>2798</v>
      </c>
      <c r="C16" s="13">
        <f>C17+C19+C18</f>
        <v>2577</v>
      </c>
      <c r="D16" s="27">
        <f>D18+D19</f>
        <v>2778</v>
      </c>
      <c r="E16" s="27">
        <f>E18+E19</f>
        <v>2769</v>
      </c>
      <c r="F16" s="27">
        <f>F18+F19+F17</f>
        <v>2741</v>
      </c>
      <c r="G16" s="13">
        <f>G17+G19+G18</f>
        <v>2313</v>
      </c>
      <c r="H16" s="63">
        <f>G16/F16*100</f>
        <v>84.38526085370303</v>
      </c>
      <c r="I16" s="34"/>
    </row>
    <row r="17" spans="1:9" ht="15">
      <c r="A17" s="38" t="s">
        <v>120</v>
      </c>
      <c r="B17" s="46">
        <v>0</v>
      </c>
      <c r="C17" s="7">
        <v>0</v>
      </c>
      <c r="D17" s="46">
        <v>0</v>
      </c>
      <c r="E17" s="46">
        <v>0</v>
      </c>
      <c r="F17" s="24">
        <v>216</v>
      </c>
      <c r="G17" s="7">
        <v>70</v>
      </c>
      <c r="H17" s="63">
        <f>G17/F17*100</f>
        <v>32.407407407407405</v>
      </c>
      <c r="I17" s="34"/>
    </row>
    <row r="18" spans="1:9" ht="15">
      <c r="A18" s="38" t="s">
        <v>78</v>
      </c>
      <c r="B18" s="24">
        <v>1808</v>
      </c>
      <c r="C18" s="46">
        <v>1799</v>
      </c>
      <c r="D18" s="46">
        <v>1808</v>
      </c>
      <c r="E18" s="7">
        <v>1799</v>
      </c>
      <c r="F18" s="24">
        <v>1499</v>
      </c>
      <c r="G18" s="46">
        <v>1418</v>
      </c>
      <c r="H18" s="63">
        <f aca="true" t="shared" si="0" ref="H18:H26">G18/F18*100</f>
        <v>94.59639759839892</v>
      </c>
      <c r="I18" s="34"/>
    </row>
    <row r="19" spans="1:9" ht="15">
      <c r="A19" s="38" t="s">
        <v>59</v>
      </c>
      <c r="B19" s="46">
        <v>990</v>
      </c>
      <c r="C19" s="46">
        <v>778</v>
      </c>
      <c r="D19" s="46">
        <v>970</v>
      </c>
      <c r="E19" s="46">
        <v>970</v>
      </c>
      <c r="F19" s="24">
        <v>1026</v>
      </c>
      <c r="G19" s="46">
        <v>825</v>
      </c>
      <c r="H19" s="63">
        <f t="shared" si="0"/>
        <v>80.4093567251462</v>
      </c>
      <c r="I19" s="34"/>
    </row>
    <row r="20" spans="1:9" ht="19.5" customHeight="1">
      <c r="A20" s="39" t="s">
        <v>23</v>
      </c>
      <c r="B20" s="12">
        <f>B23+B24+B25</f>
        <v>17532</v>
      </c>
      <c r="C20" s="25">
        <f>C23+C24+C25</f>
        <v>16566</v>
      </c>
      <c r="D20" s="12">
        <v>17532</v>
      </c>
      <c r="E20" s="12">
        <v>17420</v>
      </c>
      <c r="F20" s="25">
        <f>F22+F23+F24+F25</f>
        <v>28078</v>
      </c>
      <c r="G20" s="25">
        <f>G23+G24+G25</f>
        <v>24202</v>
      </c>
      <c r="H20" s="63">
        <f t="shared" si="0"/>
        <v>86.1955979770639</v>
      </c>
      <c r="I20" s="34"/>
    </row>
    <row r="21" spans="1:9" ht="15" hidden="1">
      <c r="A21" s="38"/>
      <c r="B21" s="46"/>
      <c r="C21" s="46"/>
      <c r="D21" s="46">
        <v>927</v>
      </c>
      <c r="E21" s="46">
        <v>923</v>
      </c>
      <c r="F21" s="24"/>
      <c r="G21" s="46"/>
      <c r="H21" s="63" t="e">
        <f t="shared" si="0"/>
        <v>#DIV/0!</v>
      </c>
      <c r="I21" s="34"/>
    </row>
    <row r="22" spans="1:9" ht="15">
      <c r="A22" s="38" t="s">
        <v>107</v>
      </c>
      <c r="B22" s="46">
        <v>0</v>
      </c>
      <c r="C22" s="46">
        <v>0</v>
      </c>
      <c r="D22" s="46">
        <v>0</v>
      </c>
      <c r="E22" s="7">
        <v>0</v>
      </c>
      <c r="F22" s="24">
        <v>444</v>
      </c>
      <c r="G22" s="46">
        <v>0</v>
      </c>
      <c r="H22" s="63">
        <v>0</v>
      </c>
      <c r="I22" s="34"/>
    </row>
    <row r="23" spans="1:9" ht="30">
      <c r="A23" s="38" t="s">
        <v>69</v>
      </c>
      <c r="B23" s="46">
        <v>927</v>
      </c>
      <c r="C23" s="46">
        <v>779</v>
      </c>
      <c r="D23" s="46">
        <v>927</v>
      </c>
      <c r="E23" s="7">
        <v>923</v>
      </c>
      <c r="F23" s="24">
        <v>921</v>
      </c>
      <c r="G23" s="46">
        <v>220</v>
      </c>
      <c r="H23" s="63">
        <f t="shared" si="0"/>
        <v>23.887079261672095</v>
      </c>
      <c r="I23" s="34"/>
    </row>
    <row r="24" spans="1:9" ht="15">
      <c r="A24" s="38" t="s">
        <v>68</v>
      </c>
      <c r="B24" s="46">
        <v>16300</v>
      </c>
      <c r="C24" s="7">
        <v>15506</v>
      </c>
      <c r="D24" s="46">
        <v>16300</v>
      </c>
      <c r="E24" s="7">
        <v>16192</v>
      </c>
      <c r="F24" s="24">
        <v>26374</v>
      </c>
      <c r="G24" s="7">
        <v>23685</v>
      </c>
      <c r="H24" s="63">
        <f t="shared" si="0"/>
        <v>89.80435277166907</v>
      </c>
      <c r="I24" s="34"/>
    </row>
    <row r="25" spans="1:9" ht="30">
      <c r="A25" s="38" t="s">
        <v>58</v>
      </c>
      <c r="B25" s="46">
        <v>305</v>
      </c>
      <c r="C25" s="7">
        <v>281</v>
      </c>
      <c r="D25" s="46">
        <v>305</v>
      </c>
      <c r="E25" s="7">
        <v>305</v>
      </c>
      <c r="F25" s="24">
        <v>339</v>
      </c>
      <c r="G25" s="7">
        <v>297</v>
      </c>
      <c r="H25" s="63">
        <f t="shared" si="0"/>
        <v>87.61061946902655</v>
      </c>
      <c r="I25" s="34"/>
    </row>
    <row r="26" spans="1:9" ht="28.5">
      <c r="A26" s="39" t="s">
        <v>24</v>
      </c>
      <c r="B26" s="12">
        <f aca="true" t="shared" si="1" ref="B26:G26">B27+B28+B29</f>
        <v>37777</v>
      </c>
      <c r="C26" s="25">
        <f t="shared" si="1"/>
        <v>29697</v>
      </c>
      <c r="D26" s="12">
        <f t="shared" si="1"/>
        <v>38852</v>
      </c>
      <c r="E26" s="25">
        <f t="shared" si="1"/>
        <v>36693</v>
      </c>
      <c r="F26" s="25">
        <f t="shared" si="1"/>
        <v>36363</v>
      </c>
      <c r="G26" s="25">
        <f t="shared" si="1"/>
        <v>28519</v>
      </c>
      <c r="H26" s="63">
        <f t="shared" si="0"/>
        <v>78.42862250089377</v>
      </c>
      <c r="I26" s="34"/>
    </row>
    <row r="27" spans="1:9" ht="15">
      <c r="A27" s="38" t="s">
        <v>25</v>
      </c>
      <c r="B27" s="46">
        <v>370</v>
      </c>
      <c r="C27" s="7">
        <v>370</v>
      </c>
      <c r="D27" s="46">
        <v>374</v>
      </c>
      <c r="E27" s="7">
        <v>374</v>
      </c>
      <c r="F27" s="24">
        <v>0</v>
      </c>
      <c r="G27" s="7">
        <v>0</v>
      </c>
      <c r="H27" s="63">
        <v>0</v>
      </c>
      <c r="I27" s="34"/>
    </row>
    <row r="28" spans="1:9" ht="15">
      <c r="A28" s="38" t="s">
        <v>26</v>
      </c>
      <c r="B28" s="46">
        <v>0</v>
      </c>
      <c r="C28" s="7">
        <v>0</v>
      </c>
      <c r="D28" s="46">
        <v>0</v>
      </c>
      <c r="E28" s="7">
        <v>0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46">
        <v>37407</v>
      </c>
      <c r="C29" s="7">
        <v>29327</v>
      </c>
      <c r="D29" s="46">
        <v>38478</v>
      </c>
      <c r="E29" s="7">
        <v>36319</v>
      </c>
      <c r="F29" s="24">
        <v>36363</v>
      </c>
      <c r="G29" s="7">
        <v>28519</v>
      </c>
      <c r="H29" s="63">
        <f aca="true" t="shared" si="2" ref="H29:H50">G29/F29*100</f>
        <v>78.42862250089377</v>
      </c>
      <c r="I29" s="34"/>
    </row>
    <row r="30" spans="1:9" ht="28.5">
      <c r="A30" s="39" t="s">
        <v>51</v>
      </c>
      <c r="B30" s="13">
        <f>B31</f>
        <v>660</v>
      </c>
      <c r="C30" s="13">
        <f>C31</f>
        <v>571</v>
      </c>
      <c r="D30" s="13">
        <f>D31</f>
        <v>571</v>
      </c>
      <c r="E30" s="13">
        <f>E31</f>
        <v>571</v>
      </c>
      <c r="F30" s="27">
        <v>227</v>
      </c>
      <c r="G30" s="13">
        <f>G31</f>
        <v>67</v>
      </c>
      <c r="H30" s="63">
        <f t="shared" si="2"/>
        <v>29.515418502202646</v>
      </c>
      <c r="I30" s="34"/>
    </row>
    <row r="31" spans="1:9" ht="15">
      <c r="A31" s="53" t="s">
        <v>61</v>
      </c>
      <c r="B31" s="46">
        <v>660</v>
      </c>
      <c r="C31" s="7">
        <v>571</v>
      </c>
      <c r="D31" s="46">
        <v>571</v>
      </c>
      <c r="E31" s="7">
        <v>571</v>
      </c>
      <c r="F31" s="24">
        <v>227</v>
      </c>
      <c r="G31" s="7">
        <v>67</v>
      </c>
      <c r="H31" s="63">
        <f t="shared" si="2"/>
        <v>29.515418502202646</v>
      </c>
      <c r="I31" s="34"/>
    </row>
    <row r="32" spans="1:9" ht="14.25">
      <c r="A32" s="39" t="s">
        <v>48</v>
      </c>
      <c r="B32" s="12">
        <f aca="true" t="shared" si="3" ref="B32:G32">B33+B34+B35+B36+B37</f>
        <v>396203</v>
      </c>
      <c r="C32" s="25">
        <f t="shared" si="3"/>
        <v>327656</v>
      </c>
      <c r="D32" s="12">
        <f t="shared" si="3"/>
        <v>382517</v>
      </c>
      <c r="E32" s="25">
        <f t="shared" si="3"/>
        <v>363947</v>
      </c>
      <c r="F32" s="25">
        <f t="shared" si="3"/>
        <v>377850</v>
      </c>
      <c r="G32" s="25">
        <f t="shared" si="3"/>
        <v>305659</v>
      </c>
      <c r="H32" s="63">
        <f t="shared" si="2"/>
        <v>80.8942702130475</v>
      </c>
      <c r="I32" s="34"/>
    </row>
    <row r="33" spans="1:9" ht="15">
      <c r="A33" s="38" t="s">
        <v>28</v>
      </c>
      <c r="B33" s="46">
        <v>69747</v>
      </c>
      <c r="C33" s="7">
        <v>58512</v>
      </c>
      <c r="D33" s="46">
        <v>69744</v>
      </c>
      <c r="E33" s="7">
        <v>64653</v>
      </c>
      <c r="F33" s="24">
        <v>72148</v>
      </c>
      <c r="G33" s="7">
        <v>56358</v>
      </c>
      <c r="H33" s="63">
        <f t="shared" si="2"/>
        <v>78.11443144647114</v>
      </c>
      <c r="I33" s="34"/>
    </row>
    <row r="34" spans="1:9" ht="15">
      <c r="A34" s="38" t="s">
        <v>29</v>
      </c>
      <c r="B34" s="46">
        <v>305256</v>
      </c>
      <c r="C34" s="7">
        <v>250053</v>
      </c>
      <c r="D34" s="46">
        <v>290220</v>
      </c>
      <c r="E34" s="7">
        <v>276866</v>
      </c>
      <c r="F34" s="24">
        <v>284953</v>
      </c>
      <c r="G34" s="7">
        <v>232352</v>
      </c>
      <c r="H34" s="63">
        <f t="shared" si="2"/>
        <v>81.54046456784101</v>
      </c>
      <c r="I34" s="34"/>
    </row>
    <row r="35" spans="1:9" ht="15.75">
      <c r="A35" s="61" t="s">
        <v>57</v>
      </c>
      <c r="B35" s="46">
        <v>0</v>
      </c>
      <c r="C35" s="7">
        <v>0</v>
      </c>
      <c r="D35" s="46">
        <v>0</v>
      </c>
      <c r="E35" s="7">
        <v>0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46">
        <v>6767</v>
      </c>
      <c r="C36" s="7">
        <v>6468</v>
      </c>
      <c r="D36" s="46">
        <v>6672</v>
      </c>
      <c r="E36" s="7">
        <v>6614</v>
      </c>
      <c r="F36" s="24">
        <v>7025</v>
      </c>
      <c r="G36" s="7">
        <v>6574</v>
      </c>
      <c r="H36" s="63">
        <f t="shared" si="2"/>
        <v>93.58007117437722</v>
      </c>
      <c r="I36" s="34"/>
    </row>
    <row r="37" spans="1:9" ht="30">
      <c r="A37" s="38" t="s">
        <v>31</v>
      </c>
      <c r="B37" s="46">
        <v>14433</v>
      </c>
      <c r="C37" s="7">
        <v>12623</v>
      </c>
      <c r="D37" s="46">
        <v>15881</v>
      </c>
      <c r="E37" s="7">
        <v>15814</v>
      </c>
      <c r="F37" s="24">
        <v>13724</v>
      </c>
      <c r="G37" s="7">
        <v>10375</v>
      </c>
      <c r="H37" s="63">
        <f t="shared" si="2"/>
        <v>75.59749344214515</v>
      </c>
      <c r="I37" s="34"/>
    </row>
    <row r="38" spans="1:9" ht="33" customHeight="1">
      <c r="A38" s="39" t="s">
        <v>49</v>
      </c>
      <c r="B38" s="12">
        <f aca="true" t="shared" si="4" ref="B38:G38">B39+B40+B41</f>
        <v>56424</v>
      </c>
      <c r="C38" s="25">
        <f t="shared" si="4"/>
        <v>46743</v>
      </c>
      <c r="D38" s="12">
        <f t="shared" si="4"/>
        <v>52631</v>
      </c>
      <c r="E38" s="25">
        <f t="shared" si="4"/>
        <v>52197</v>
      </c>
      <c r="F38" s="25">
        <f t="shared" si="4"/>
        <v>54874</v>
      </c>
      <c r="G38" s="25">
        <f t="shared" si="4"/>
        <v>47680</v>
      </c>
      <c r="H38" s="63">
        <f t="shared" si="2"/>
        <v>86.88996610416591</v>
      </c>
      <c r="I38" s="34"/>
    </row>
    <row r="39" spans="1:9" ht="15">
      <c r="A39" s="38" t="s">
        <v>32</v>
      </c>
      <c r="B39" s="46">
        <v>53920</v>
      </c>
      <c r="C39" s="7">
        <v>44576</v>
      </c>
      <c r="D39" s="46">
        <v>50150</v>
      </c>
      <c r="E39" s="7">
        <v>49809</v>
      </c>
      <c r="F39" s="24">
        <v>52222</v>
      </c>
      <c r="G39" s="7">
        <v>45432</v>
      </c>
      <c r="H39" s="63">
        <f t="shared" si="2"/>
        <v>86.9978170119873</v>
      </c>
      <c r="I39" s="34"/>
    </row>
    <row r="40" spans="1:9" ht="15">
      <c r="A40" s="38" t="s">
        <v>33</v>
      </c>
      <c r="B40" s="46">
        <v>1333</v>
      </c>
      <c r="C40" s="7">
        <v>1130</v>
      </c>
      <c r="D40" s="46">
        <v>1310</v>
      </c>
      <c r="E40" s="7">
        <v>1274</v>
      </c>
      <c r="F40" s="24">
        <v>1352</v>
      </c>
      <c r="G40" s="7">
        <v>1155</v>
      </c>
      <c r="H40" s="63">
        <f t="shared" si="2"/>
        <v>85.42899408284023</v>
      </c>
      <c r="I40" s="34"/>
    </row>
    <row r="41" spans="1:9" ht="30">
      <c r="A41" s="38" t="s">
        <v>53</v>
      </c>
      <c r="B41" s="46">
        <v>1171</v>
      </c>
      <c r="C41" s="46">
        <v>1037</v>
      </c>
      <c r="D41" s="46">
        <v>1171</v>
      </c>
      <c r="E41" s="46">
        <v>1114</v>
      </c>
      <c r="F41" s="24">
        <v>1300</v>
      </c>
      <c r="G41" s="46">
        <v>1093</v>
      </c>
      <c r="H41" s="63">
        <f t="shared" si="2"/>
        <v>84.07692307692308</v>
      </c>
      <c r="I41" s="34"/>
    </row>
    <row r="42" spans="1:9" ht="19.5" customHeight="1">
      <c r="A42" s="39" t="s">
        <v>65</v>
      </c>
      <c r="B42" s="12">
        <f aca="true" t="shared" si="5" ref="B42:G42">B43</f>
        <v>250</v>
      </c>
      <c r="C42" s="25">
        <f t="shared" si="5"/>
        <v>250</v>
      </c>
      <c r="D42" s="12">
        <f>D43</f>
        <v>250</v>
      </c>
      <c r="E42" s="25">
        <f>E43</f>
        <v>250</v>
      </c>
      <c r="F42" s="25">
        <v>265</v>
      </c>
      <c r="G42" s="25">
        <f t="shared" si="5"/>
        <v>100</v>
      </c>
      <c r="H42" s="63">
        <f t="shared" si="2"/>
        <v>37.735849056603776</v>
      </c>
      <c r="I42" s="34"/>
    </row>
    <row r="43" spans="1:9" ht="30.75" customHeight="1">
      <c r="A43" s="38" t="s">
        <v>66</v>
      </c>
      <c r="B43" s="46">
        <v>250</v>
      </c>
      <c r="C43" s="7">
        <v>250</v>
      </c>
      <c r="D43" s="46">
        <v>250</v>
      </c>
      <c r="E43" s="7">
        <v>250</v>
      </c>
      <c r="F43" s="24">
        <v>265</v>
      </c>
      <c r="G43" s="7">
        <v>100</v>
      </c>
      <c r="H43" s="63">
        <f t="shared" si="2"/>
        <v>37.735849056603776</v>
      </c>
      <c r="I43" s="34"/>
    </row>
    <row r="44" spans="1:9" ht="14.25">
      <c r="A44" s="39" t="s">
        <v>50</v>
      </c>
      <c r="B44" s="12">
        <f>B45+B46+B47</f>
        <v>48463</v>
      </c>
      <c r="C44" s="25">
        <f>C45+C46+C47</f>
        <v>47776</v>
      </c>
      <c r="D44" s="12">
        <f>D45+D46+D47</f>
        <v>48584</v>
      </c>
      <c r="E44" s="25">
        <f>E45+E46+E47</f>
        <v>48563</v>
      </c>
      <c r="F44" s="25">
        <f>F46+F45+F47</f>
        <v>18842</v>
      </c>
      <c r="G44" s="25">
        <f>G45+G46+G47</f>
        <v>16904</v>
      </c>
      <c r="H44" s="63">
        <f t="shared" si="2"/>
        <v>89.71446767859038</v>
      </c>
      <c r="I44" s="34"/>
    </row>
    <row r="45" spans="1:9" ht="15">
      <c r="A45" s="38" t="s">
        <v>45</v>
      </c>
      <c r="B45" s="20">
        <v>191</v>
      </c>
      <c r="C45" s="51">
        <v>191</v>
      </c>
      <c r="D45" s="20">
        <v>191</v>
      </c>
      <c r="E45" s="51">
        <v>191</v>
      </c>
      <c r="F45" s="49">
        <v>954</v>
      </c>
      <c r="G45" s="51">
        <v>700</v>
      </c>
      <c r="H45" s="63">
        <f t="shared" si="2"/>
        <v>73.37526205450735</v>
      </c>
      <c r="I45" s="34"/>
    </row>
    <row r="46" spans="1:9" ht="15">
      <c r="A46" s="38" t="s">
        <v>34</v>
      </c>
      <c r="B46" s="46">
        <v>7903</v>
      </c>
      <c r="C46" s="7">
        <v>7216</v>
      </c>
      <c r="D46" s="46">
        <v>8024</v>
      </c>
      <c r="E46" s="7">
        <v>8003</v>
      </c>
      <c r="F46" s="24">
        <v>9194</v>
      </c>
      <c r="G46" s="7">
        <v>7510</v>
      </c>
      <c r="H46" s="63">
        <f t="shared" si="2"/>
        <v>81.6837067652817</v>
      </c>
      <c r="I46" s="34"/>
    </row>
    <row r="47" spans="1:9" ht="15">
      <c r="A47" s="40" t="s">
        <v>35</v>
      </c>
      <c r="B47" s="65">
        <v>40369</v>
      </c>
      <c r="C47" s="41">
        <v>40369</v>
      </c>
      <c r="D47" s="65">
        <v>40369</v>
      </c>
      <c r="E47" s="41">
        <v>40369</v>
      </c>
      <c r="F47" s="43">
        <v>8694</v>
      </c>
      <c r="G47" s="41">
        <v>8694</v>
      </c>
      <c r="H47" s="63">
        <f t="shared" si="2"/>
        <v>100</v>
      </c>
      <c r="I47" s="34"/>
    </row>
    <row r="48" spans="1:9" ht="28.5">
      <c r="A48" s="62" t="s">
        <v>64</v>
      </c>
      <c r="B48" s="66">
        <f aca="true" t="shared" si="6" ref="B48:G48">B49</f>
        <v>8115</v>
      </c>
      <c r="C48" s="29">
        <f t="shared" si="6"/>
        <v>7511</v>
      </c>
      <c r="D48" s="66">
        <f t="shared" si="6"/>
        <v>8111</v>
      </c>
      <c r="E48" s="29">
        <f t="shared" si="6"/>
        <v>8100</v>
      </c>
      <c r="F48" s="29">
        <f t="shared" si="6"/>
        <v>9795</v>
      </c>
      <c r="G48" s="29">
        <f t="shared" si="6"/>
        <v>8344</v>
      </c>
      <c r="H48" s="63">
        <f t="shared" si="2"/>
        <v>85.18631955079123</v>
      </c>
      <c r="I48" s="34"/>
    </row>
    <row r="49" spans="1:9" ht="15.75" thickBot="1">
      <c r="A49" s="40" t="s">
        <v>54</v>
      </c>
      <c r="B49" s="65">
        <v>8115</v>
      </c>
      <c r="C49" s="41">
        <v>7511</v>
      </c>
      <c r="D49" s="65">
        <v>8111</v>
      </c>
      <c r="E49" s="41">
        <v>8100</v>
      </c>
      <c r="F49" s="43">
        <v>9795</v>
      </c>
      <c r="G49" s="41">
        <v>8344</v>
      </c>
      <c r="H49" s="63">
        <f t="shared" si="2"/>
        <v>85.18631955079123</v>
      </c>
      <c r="I49" s="34"/>
    </row>
    <row r="50" spans="1:9" ht="15.75" thickBot="1" thickTop="1">
      <c r="A50" s="42" t="s">
        <v>38</v>
      </c>
      <c r="B50" s="70">
        <f>B48+B44+B42+B38+B32+B30+B26+B20+B16+B15+B7</f>
        <v>639815</v>
      </c>
      <c r="C50" s="44">
        <f>C48+C44+C42+C38+C32+C30+C26+C20+C16+C15+C7</f>
        <v>546131</v>
      </c>
      <c r="D50" s="44">
        <f>D7+D15+D16+D20+D26+D30+D32+D38+D42+D44+D48</f>
        <v>629687</v>
      </c>
      <c r="E50" s="44">
        <f>E7+E15+E16+E20+E26+E30+E32+E38+E42+E44+E48</f>
        <v>607440</v>
      </c>
      <c r="F50" s="70">
        <f>F48+F44+F42+F38+F32+F30+F26+F20+F16+F15+F7</f>
        <v>608465</v>
      </c>
      <c r="G50" s="44">
        <f>G48+G44+G42+G38+G32+G30+G26+G20+G16+G15+G7</f>
        <v>504482</v>
      </c>
      <c r="H50" s="63">
        <f t="shared" si="2"/>
        <v>82.91060291060292</v>
      </c>
      <c r="I50" s="34"/>
    </row>
    <row r="51" spans="2:9" ht="0.75" customHeight="1" thickTop="1">
      <c r="B51" s="34"/>
      <c r="C51" s="34"/>
      <c r="D51" s="34"/>
      <c r="E51" s="34"/>
      <c r="F51" s="34"/>
      <c r="G51" s="34"/>
      <c r="H51" s="34"/>
      <c r="I51" s="34"/>
    </row>
    <row r="52" spans="1:9" ht="15.75">
      <c r="A52" s="45" t="s">
        <v>40</v>
      </c>
      <c r="B52" s="45"/>
      <c r="C52" s="45"/>
      <c r="D52" s="45"/>
      <c r="E52" s="45"/>
      <c r="F52" s="45"/>
      <c r="G52" s="45"/>
      <c r="H52" s="34"/>
      <c r="I52" s="34"/>
    </row>
    <row r="53" spans="1:9" ht="15.75">
      <c r="A53" s="45" t="s">
        <v>41</v>
      </c>
      <c r="B53" s="45"/>
      <c r="C53" s="45"/>
      <c r="D53" s="45"/>
      <c r="E53" s="45"/>
      <c r="F53" s="87" t="s">
        <v>42</v>
      </c>
      <c r="G53" s="87"/>
      <c r="H53" s="87"/>
      <c r="I53" s="34"/>
    </row>
    <row r="54" spans="8:9" ht="12.75"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sheetProtection/>
  <mergeCells count="4">
    <mergeCell ref="A2:H2"/>
    <mergeCell ref="A3:H3"/>
    <mergeCell ref="A4:H4"/>
    <mergeCell ref="F53:H53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SheetLayoutView="100" zoomScalePageLayoutView="0" workbookViewId="0" topLeftCell="A16">
      <selection activeCell="E24" sqref="E24:F26"/>
    </sheetView>
  </sheetViews>
  <sheetFormatPr defaultColWidth="9.00390625" defaultRowHeight="12.75"/>
  <cols>
    <col min="1" max="1" width="25.125" style="1" customWidth="1"/>
    <col min="2" max="4" width="9.125" style="1" customWidth="1"/>
    <col min="5" max="5" width="10.125" style="1" customWidth="1"/>
    <col min="6" max="6" width="9.75390625" style="1" customWidth="1"/>
    <col min="7" max="7" width="10.375" style="1" customWidth="1"/>
    <col min="8" max="16384" width="9.125" style="1" customWidth="1"/>
  </cols>
  <sheetData>
    <row r="1" ht="5.25" customHeight="1"/>
    <row r="2" spans="1:7" ht="18.75">
      <c r="A2" s="85" t="s">
        <v>16</v>
      </c>
      <c r="B2" s="85"/>
      <c r="C2" s="85"/>
      <c r="D2" s="85"/>
      <c r="E2" s="85"/>
      <c r="F2" s="85"/>
      <c r="G2" s="85"/>
    </row>
    <row r="3" spans="1:7" ht="18.75">
      <c r="A3" s="85" t="s">
        <v>17</v>
      </c>
      <c r="B3" s="85"/>
      <c r="C3" s="85"/>
      <c r="D3" s="85"/>
      <c r="E3" s="85"/>
      <c r="F3" s="85"/>
      <c r="G3" s="85"/>
    </row>
    <row r="4" spans="1:7" ht="26.25" customHeight="1" thickBot="1">
      <c r="A4" s="85" t="s">
        <v>121</v>
      </c>
      <c r="B4" s="85"/>
      <c r="C4" s="85"/>
      <c r="D4" s="85"/>
      <c r="E4" s="85"/>
      <c r="F4" s="85"/>
      <c r="G4" s="85"/>
    </row>
    <row r="5" ht="13.5" hidden="1" thickBot="1"/>
    <row r="6" spans="1:7" ht="65.25" customHeight="1" thickBot="1" thickTop="1">
      <c r="A6" s="5"/>
      <c r="B6" s="71" t="s">
        <v>80</v>
      </c>
      <c r="C6" s="72" t="s">
        <v>81</v>
      </c>
      <c r="D6" s="73" t="s">
        <v>122</v>
      </c>
      <c r="E6" s="67" t="s">
        <v>123</v>
      </c>
      <c r="F6" s="56" t="s">
        <v>124</v>
      </c>
      <c r="G6" s="9" t="s">
        <v>0</v>
      </c>
    </row>
    <row r="7" spans="1:7" ht="16.5" thickTop="1">
      <c r="A7" s="14" t="s">
        <v>1</v>
      </c>
      <c r="B7" s="11">
        <f>B8+B9+B10+B11+B12+B13</f>
        <v>155454</v>
      </c>
      <c r="C7" s="22">
        <f>C8+C9+C10+C11+C12+C13+C14</f>
        <v>158972</v>
      </c>
      <c r="D7" s="22">
        <f>D8+D9+D10+D11+D12+D13+D14</f>
        <v>154390</v>
      </c>
      <c r="E7" s="22">
        <f>E8+E9+E10+E11+E12+E13+E14</f>
        <v>156938</v>
      </c>
      <c r="F7" s="22">
        <f>F8+F9+F10+F11+F12+F13+F14</f>
        <v>173239</v>
      </c>
      <c r="G7" s="23">
        <f aca="true" t="shared" si="0" ref="G7:G13">ROUND(F7/E7*100,1)</f>
        <v>110.4</v>
      </c>
    </row>
    <row r="8" spans="1:7" ht="31.5">
      <c r="A8" s="15" t="s">
        <v>2</v>
      </c>
      <c r="B8" s="64">
        <v>116529</v>
      </c>
      <c r="C8" s="58">
        <v>118759</v>
      </c>
      <c r="D8" s="57">
        <v>120000</v>
      </c>
      <c r="E8" s="57">
        <v>120129</v>
      </c>
      <c r="F8" s="58">
        <v>126002</v>
      </c>
      <c r="G8" s="26">
        <f t="shared" si="0"/>
        <v>104.9</v>
      </c>
    </row>
    <row r="9" spans="1:7" ht="15.75">
      <c r="A9" s="15" t="s">
        <v>67</v>
      </c>
      <c r="B9" s="64">
        <v>16000</v>
      </c>
      <c r="C9" s="58">
        <v>17921</v>
      </c>
      <c r="D9" s="57">
        <v>15939</v>
      </c>
      <c r="E9" s="57">
        <v>15939</v>
      </c>
      <c r="F9" s="58">
        <v>25901</v>
      </c>
      <c r="G9" s="26">
        <f t="shared" si="0"/>
        <v>162.5</v>
      </c>
    </row>
    <row r="10" spans="1:7" ht="31.5">
      <c r="A10" s="15" t="s">
        <v>3</v>
      </c>
      <c r="B10" s="64">
        <v>5472</v>
      </c>
      <c r="C10" s="58">
        <v>5684</v>
      </c>
      <c r="D10" s="57">
        <v>5349</v>
      </c>
      <c r="E10" s="57">
        <v>5796</v>
      </c>
      <c r="F10" s="58">
        <v>5996</v>
      </c>
      <c r="G10" s="26">
        <f t="shared" si="0"/>
        <v>103.5</v>
      </c>
    </row>
    <row r="11" spans="1:7" ht="31.5">
      <c r="A11" s="15" t="s">
        <v>4</v>
      </c>
      <c r="B11" s="64">
        <v>2667</v>
      </c>
      <c r="C11" s="58">
        <v>2678</v>
      </c>
      <c r="D11" s="57">
        <v>1807</v>
      </c>
      <c r="E11" s="57">
        <v>1932</v>
      </c>
      <c r="F11" s="58">
        <v>2006</v>
      </c>
      <c r="G11" s="26">
        <f t="shared" si="0"/>
        <v>103.8</v>
      </c>
    </row>
    <row r="12" spans="1:7" ht="15.75">
      <c r="A12" s="15" t="s">
        <v>5</v>
      </c>
      <c r="B12" s="64">
        <v>13754</v>
      </c>
      <c r="C12" s="58">
        <v>13126</v>
      </c>
      <c r="D12" s="57">
        <v>10687</v>
      </c>
      <c r="E12" s="57">
        <v>12278</v>
      </c>
      <c r="F12" s="58">
        <v>12280</v>
      </c>
      <c r="G12" s="26">
        <f t="shared" si="0"/>
        <v>100</v>
      </c>
    </row>
    <row r="13" spans="1:7" ht="15.75">
      <c r="A13" s="15" t="s">
        <v>6</v>
      </c>
      <c r="B13" s="64">
        <v>1032</v>
      </c>
      <c r="C13" s="58">
        <v>915</v>
      </c>
      <c r="D13" s="57">
        <v>608</v>
      </c>
      <c r="E13" s="57">
        <v>864</v>
      </c>
      <c r="F13" s="58">
        <v>1054</v>
      </c>
      <c r="G13" s="26">
        <f t="shared" si="0"/>
        <v>122</v>
      </c>
    </row>
    <row r="14" spans="1:7" ht="47.25">
      <c r="A14" s="15" t="s">
        <v>7</v>
      </c>
      <c r="B14" s="46">
        <v>0</v>
      </c>
      <c r="C14" s="7">
        <v>-111</v>
      </c>
      <c r="D14" s="24">
        <v>0</v>
      </c>
      <c r="E14" s="24">
        <v>0</v>
      </c>
      <c r="F14" s="7">
        <v>0</v>
      </c>
      <c r="G14" s="28">
        <v>0</v>
      </c>
    </row>
    <row r="15" spans="1:7" ht="31.5">
      <c r="A15" s="16" t="s">
        <v>9</v>
      </c>
      <c r="B15" s="12">
        <f>B16+B17+B18+B19+B20+B21</f>
        <v>9716</v>
      </c>
      <c r="C15" s="25">
        <f>C16+C17+C18+C19+C20+C21</f>
        <v>11525</v>
      </c>
      <c r="D15" s="25">
        <f>D16+D17+D18+D19+D20</f>
        <v>3714</v>
      </c>
      <c r="E15" s="25">
        <f>E16+E17+E18+E19+E20+E21</f>
        <v>16283</v>
      </c>
      <c r="F15" s="25">
        <f>F16+F17+F18+F19+F20+F21</f>
        <v>17249</v>
      </c>
      <c r="G15" s="26">
        <f aca="true" t="shared" si="1" ref="G15:G24">ROUND(F15/E15*100,1)</f>
        <v>105.9</v>
      </c>
    </row>
    <row r="16" spans="1:7" ht="47.25" customHeight="1">
      <c r="A16" s="17" t="s">
        <v>10</v>
      </c>
      <c r="B16" s="46">
        <v>2227</v>
      </c>
      <c r="C16" s="7">
        <v>2299</v>
      </c>
      <c r="D16" s="24">
        <v>2296</v>
      </c>
      <c r="E16" s="24">
        <v>2689</v>
      </c>
      <c r="F16" s="7">
        <v>2873</v>
      </c>
      <c r="G16" s="26">
        <f t="shared" si="1"/>
        <v>106.8</v>
      </c>
    </row>
    <row r="17" spans="1:7" ht="48" customHeight="1">
      <c r="A17" s="15" t="s">
        <v>11</v>
      </c>
      <c r="B17" s="64">
        <v>660</v>
      </c>
      <c r="C17" s="58">
        <v>537</v>
      </c>
      <c r="D17" s="57">
        <v>227</v>
      </c>
      <c r="E17" s="57">
        <v>385</v>
      </c>
      <c r="F17" s="58">
        <v>503</v>
      </c>
      <c r="G17" s="26">
        <f t="shared" si="1"/>
        <v>130.6</v>
      </c>
    </row>
    <row r="18" spans="1:7" ht="47.25">
      <c r="A18" s="15" t="s">
        <v>44</v>
      </c>
      <c r="B18" s="64">
        <v>355</v>
      </c>
      <c r="C18" s="58">
        <v>375</v>
      </c>
      <c r="D18" s="57">
        <v>191</v>
      </c>
      <c r="E18" s="57">
        <v>760</v>
      </c>
      <c r="F18" s="58">
        <v>797</v>
      </c>
      <c r="G18" s="26">
        <f t="shared" si="1"/>
        <v>104.9</v>
      </c>
    </row>
    <row r="19" spans="1:7" ht="15.75">
      <c r="A19" s="15" t="s">
        <v>12</v>
      </c>
      <c r="B19" s="64">
        <v>1392</v>
      </c>
      <c r="C19" s="58">
        <v>1488</v>
      </c>
      <c r="D19" s="57">
        <v>1000</v>
      </c>
      <c r="E19" s="57">
        <v>1088</v>
      </c>
      <c r="F19" s="58">
        <v>1262</v>
      </c>
      <c r="G19" s="26">
        <f t="shared" si="1"/>
        <v>116</v>
      </c>
    </row>
    <row r="20" spans="1:7" ht="63">
      <c r="A20" s="15" t="s">
        <v>62</v>
      </c>
      <c r="B20" s="64">
        <v>7</v>
      </c>
      <c r="C20" s="58">
        <v>1750</v>
      </c>
      <c r="D20" s="57">
        <v>0</v>
      </c>
      <c r="E20" s="57">
        <v>6295</v>
      </c>
      <c r="F20" s="58">
        <v>6708</v>
      </c>
      <c r="G20" s="26">
        <f t="shared" si="1"/>
        <v>106.6</v>
      </c>
    </row>
    <row r="21" spans="1:7" ht="31.5">
      <c r="A21" s="15" t="s">
        <v>13</v>
      </c>
      <c r="B21" s="46">
        <v>5075</v>
      </c>
      <c r="C21" s="7">
        <v>5076</v>
      </c>
      <c r="D21" s="24">
        <v>0</v>
      </c>
      <c r="E21" s="24">
        <v>5066</v>
      </c>
      <c r="F21" s="7">
        <v>5106</v>
      </c>
      <c r="G21" s="77">
        <f t="shared" si="1"/>
        <v>100.8</v>
      </c>
    </row>
    <row r="22" spans="1:7" ht="31.5">
      <c r="A22" s="16" t="s">
        <v>14</v>
      </c>
      <c r="B22" s="21">
        <f>B15+B7</f>
        <v>165170</v>
      </c>
      <c r="C22" s="32">
        <f>C15+C7</f>
        <v>170497</v>
      </c>
      <c r="D22" s="32">
        <f>D15+D7</f>
        <v>158104</v>
      </c>
      <c r="E22" s="32">
        <f>E15+E7</f>
        <v>173221</v>
      </c>
      <c r="F22" s="32">
        <f>F15+F7</f>
        <v>190488</v>
      </c>
      <c r="G22" s="77">
        <f t="shared" si="1"/>
        <v>110</v>
      </c>
    </row>
    <row r="23" spans="1:8" ht="31.5">
      <c r="A23" s="18" t="s">
        <v>55</v>
      </c>
      <c r="B23" s="66">
        <v>452954</v>
      </c>
      <c r="C23" s="52">
        <v>452954</v>
      </c>
      <c r="D23" s="29">
        <v>371359</v>
      </c>
      <c r="E23" s="29">
        <v>406427</v>
      </c>
      <c r="F23" s="52">
        <v>406337</v>
      </c>
      <c r="G23" s="77">
        <f t="shared" si="1"/>
        <v>100</v>
      </c>
      <c r="H23" s="4"/>
    </row>
    <row r="24" spans="1:8" ht="31.5">
      <c r="A24" s="18" t="s">
        <v>103</v>
      </c>
      <c r="B24" s="66">
        <v>0</v>
      </c>
      <c r="C24" s="52">
        <v>0</v>
      </c>
      <c r="D24" s="66">
        <v>0</v>
      </c>
      <c r="E24" s="66">
        <v>66</v>
      </c>
      <c r="F24" s="66">
        <v>66</v>
      </c>
      <c r="G24" s="78">
        <f t="shared" si="1"/>
        <v>100</v>
      </c>
      <c r="H24" s="74"/>
    </row>
    <row r="25" spans="1:7" ht="48" thickBot="1">
      <c r="A25" s="16" t="s">
        <v>56</v>
      </c>
      <c r="B25" s="13">
        <v>-2754</v>
      </c>
      <c r="C25" s="8">
        <v>-2754</v>
      </c>
      <c r="D25" s="27">
        <v>0</v>
      </c>
      <c r="E25" s="27">
        <v>-76</v>
      </c>
      <c r="F25" s="8">
        <v>-386</v>
      </c>
      <c r="G25" s="79">
        <v>0</v>
      </c>
    </row>
    <row r="26" spans="1:7" ht="28.5" customHeight="1" thickBot="1" thickTop="1">
      <c r="A26" s="6" t="s">
        <v>15</v>
      </c>
      <c r="B26" s="68">
        <f>B22+B23+B25</f>
        <v>615370</v>
      </c>
      <c r="C26" s="30">
        <f>C22+C23+C25</f>
        <v>620697</v>
      </c>
      <c r="D26" s="30">
        <f>D22+D23</f>
        <v>529463</v>
      </c>
      <c r="E26" s="30">
        <f>E22+E23+E25+E24</f>
        <v>579638</v>
      </c>
      <c r="F26" s="30">
        <f>F22+F23+F24+F25</f>
        <v>596505</v>
      </c>
      <c r="G26" s="19">
        <f>ROUND(F26/E26*100,1)</f>
        <v>102.9</v>
      </c>
    </row>
    <row r="27" spans="1:7" ht="28.5" customHeight="1" hidden="1" thickTop="1">
      <c r="A27" s="2"/>
      <c r="B27" s="3"/>
      <c r="C27" s="3"/>
      <c r="D27" s="3"/>
      <c r="E27" s="3"/>
      <c r="F27" s="3"/>
      <c r="G27" s="3"/>
    </row>
    <row r="28" spans="1:7" ht="42" customHeight="1" thickTop="1">
      <c r="A28" s="45" t="s">
        <v>40</v>
      </c>
      <c r="B28" s="45"/>
      <c r="C28" s="45"/>
      <c r="D28" s="45"/>
      <c r="E28" s="45"/>
      <c r="F28" s="45"/>
      <c r="G28" s="4"/>
    </row>
    <row r="29" spans="1:7" ht="17.25" customHeight="1">
      <c r="A29" s="45" t="s">
        <v>41</v>
      </c>
      <c r="B29" s="45"/>
      <c r="C29" s="45"/>
      <c r="D29" s="45"/>
      <c r="E29" s="87" t="s">
        <v>42</v>
      </c>
      <c r="F29" s="87"/>
      <c r="G29" s="87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</sheetData>
  <sheetProtection/>
  <mergeCells count="4">
    <mergeCell ref="A2:G2"/>
    <mergeCell ref="A3:G3"/>
    <mergeCell ref="A4:G4"/>
    <mergeCell ref="E29:G29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zoomScalePageLayoutView="0" workbookViewId="0" topLeftCell="A12">
      <selection activeCell="F49" sqref="F49"/>
    </sheetView>
  </sheetViews>
  <sheetFormatPr defaultColWidth="9.00390625" defaultRowHeight="12.75"/>
  <cols>
    <col min="1" max="1" width="30.00390625" style="4" customWidth="1"/>
    <col min="2" max="2" width="10.125" style="4" customWidth="1"/>
    <col min="3" max="3" width="10.75390625" style="4" customWidth="1"/>
    <col min="4" max="4" width="12.00390625" style="4" customWidth="1"/>
    <col min="5" max="6" width="9.125" style="4" customWidth="1"/>
    <col min="7" max="7" width="9.75390625" style="4" customWidth="1"/>
    <col min="8" max="16384" width="9.125" style="4" customWidth="1"/>
  </cols>
  <sheetData>
    <row r="1" ht="5.25" customHeight="1" hidden="1"/>
    <row r="2" spans="1:7" ht="15.75" customHeight="1">
      <c r="A2" s="86" t="s">
        <v>36</v>
      </c>
      <c r="B2" s="86"/>
      <c r="C2" s="86"/>
      <c r="D2" s="86"/>
      <c r="E2" s="86"/>
      <c r="F2" s="86"/>
      <c r="G2" s="86"/>
    </row>
    <row r="3" spans="1:7" ht="14.25" customHeight="1">
      <c r="A3" s="86" t="s">
        <v>37</v>
      </c>
      <c r="B3" s="86"/>
      <c r="C3" s="86"/>
      <c r="D3" s="86"/>
      <c r="E3" s="86"/>
      <c r="F3" s="86"/>
      <c r="G3" s="86"/>
    </row>
    <row r="4" spans="1:7" ht="15" customHeight="1" thickBot="1">
      <c r="A4" s="86" t="s">
        <v>121</v>
      </c>
      <c r="B4" s="86"/>
      <c r="C4" s="86"/>
      <c r="D4" s="86"/>
      <c r="E4" s="86"/>
      <c r="F4" s="86"/>
      <c r="G4" s="86"/>
    </row>
    <row r="5" ht="2.25" customHeight="1" hidden="1" thickBot="1"/>
    <row r="6" spans="1:8" ht="46.5" thickBot="1" thickTop="1">
      <c r="A6" s="35"/>
      <c r="B6" s="71" t="s">
        <v>80</v>
      </c>
      <c r="C6" s="72" t="s">
        <v>81</v>
      </c>
      <c r="D6" s="73" t="s">
        <v>125</v>
      </c>
      <c r="E6" s="67" t="s">
        <v>123</v>
      </c>
      <c r="F6" s="56" t="s">
        <v>126</v>
      </c>
      <c r="G6" s="9" t="s">
        <v>0</v>
      </c>
      <c r="H6" s="34"/>
    </row>
    <row r="7" spans="1:8" ht="29.25" thickTop="1">
      <c r="A7" s="36" t="s">
        <v>18</v>
      </c>
      <c r="B7" s="69">
        <f>B8+B9+B10+B11+B13+B15+B12</f>
        <v>76305</v>
      </c>
      <c r="C7" s="69">
        <f>C8+C9+C10+C11+C13+C15+C12</f>
        <v>75374</v>
      </c>
      <c r="D7" s="50">
        <f>D8+D9+D10+D13+D14+D15+D12+D11</f>
        <v>52782</v>
      </c>
      <c r="E7" s="50">
        <f>E8+E9+E10+E11+E12+E13+E14+E15</f>
        <v>82378</v>
      </c>
      <c r="F7" s="50">
        <f>F8+F9+F10+F11+F12+F13+F14+F15</f>
        <v>81335</v>
      </c>
      <c r="G7" s="63">
        <f aca="true" t="shared" si="0" ref="G7:G13">F7/E7*100</f>
        <v>98.73388526062784</v>
      </c>
      <c r="H7" s="34"/>
    </row>
    <row r="8" spans="1:8" ht="15">
      <c r="A8" s="37" t="s">
        <v>39</v>
      </c>
      <c r="B8" s="46">
        <v>11800</v>
      </c>
      <c r="C8" s="7">
        <v>11646</v>
      </c>
      <c r="D8" s="24">
        <v>9626</v>
      </c>
      <c r="E8" s="24">
        <v>15031</v>
      </c>
      <c r="F8" s="7">
        <v>14811</v>
      </c>
      <c r="G8" s="63">
        <f t="shared" si="0"/>
        <v>98.53635819306767</v>
      </c>
      <c r="H8" s="34"/>
    </row>
    <row r="9" spans="1:8" ht="15">
      <c r="A9" s="38" t="s">
        <v>19</v>
      </c>
      <c r="B9" s="46">
        <v>9954</v>
      </c>
      <c r="C9" s="7">
        <v>9934</v>
      </c>
      <c r="D9" s="24">
        <v>6062</v>
      </c>
      <c r="E9" s="24">
        <v>11051</v>
      </c>
      <c r="F9" s="7">
        <v>11000</v>
      </c>
      <c r="G9" s="63">
        <f t="shared" si="0"/>
        <v>99.53850330286852</v>
      </c>
      <c r="H9" s="34"/>
    </row>
    <row r="10" spans="1:8" ht="15">
      <c r="A10" s="38" t="s">
        <v>20</v>
      </c>
      <c r="B10" s="46">
        <v>33395</v>
      </c>
      <c r="C10" s="7">
        <v>32892</v>
      </c>
      <c r="D10" s="24">
        <v>18693</v>
      </c>
      <c r="E10" s="24">
        <v>35328</v>
      </c>
      <c r="F10" s="7">
        <v>34785</v>
      </c>
      <c r="G10" s="63">
        <f t="shared" si="0"/>
        <v>98.46297554347827</v>
      </c>
      <c r="H10" s="34"/>
    </row>
    <row r="11" spans="1:8" ht="15">
      <c r="A11" s="38" t="s">
        <v>52</v>
      </c>
      <c r="B11" s="46">
        <v>3</v>
      </c>
      <c r="C11" s="7">
        <v>3</v>
      </c>
      <c r="D11" s="24">
        <v>14</v>
      </c>
      <c r="E11" s="24">
        <v>36</v>
      </c>
      <c r="F11" s="7">
        <v>36</v>
      </c>
      <c r="G11" s="63">
        <f t="shared" si="0"/>
        <v>100</v>
      </c>
      <c r="H11" s="34"/>
    </row>
    <row r="12" spans="1:8" ht="30">
      <c r="A12" s="38" t="s">
        <v>76</v>
      </c>
      <c r="B12" s="46">
        <v>917</v>
      </c>
      <c r="C12" s="7">
        <v>917</v>
      </c>
      <c r="D12" s="24">
        <v>0</v>
      </c>
      <c r="E12" s="24">
        <v>0</v>
      </c>
      <c r="F12" s="7">
        <v>0</v>
      </c>
      <c r="G12" s="63">
        <v>0</v>
      </c>
      <c r="H12" s="34"/>
    </row>
    <row r="13" spans="1:8" ht="30">
      <c r="A13" s="38" t="s">
        <v>43</v>
      </c>
      <c r="B13" s="46">
        <v>6080</v>
      </c>
      <c r="C13" s="7">
        <v>6066</v>
      </c>
      <c r="D13" s="24">
        <v>4442</v>
      </c>
      <c r="E13" s="24">
        <v>6987</v>
      </c>
      <c r="F13" s="7">
        <v>6966</v>
      </c>
      <c r="G13" s="63">
        <f t="shared" si="0"/>
        <v>99.69944182052383</v>
      </c>
      <c r="H13" s="34"/>
    </row>
    <row r="14" spans="1:8" ht="15">
      <c r="A14" s="38" t="s">
        <v>60</v>
      </c>
      <c r="B14" s="46">
        <v>0</v>
      </c>
      <c r="C14" s="7">
        <v>0</v>
      </c>
      <c r="D14" s="24">
        <v>3155</v>
      </c>
      <c r="E14" s="24">
        <v>0</v>
      </c>
      <c r="F14" s="7">
        <v>0</v>
      </c>
      <c r="G14" s="63">
        <v>0</v>
      </c>
      <c r="H14" s="34"/>
    </row>
    <row r="15" spans="1:8" ht="30">
      <c r="A15" s="38" t="s">
        <v>21</v>
      </c>
      <c r="B15" s="46">
        <v>14156</v>
      </c>
      <c r="C15" s="7">
        <v>13916</v>
      </c>
      <c r="D15" s="24">
        <v>10790</v>
      </c>
      <c r="E15" s="24">
        <v>13945</v>
      </c>
      <c r="F15" s="7">
        <v>13737</v>
      </c>
      <c r="G15" s="63">
        <f>F15/E15*100</f>
        <v>98.50842595912513</v>
      </c>
      <c r="H15" s="34"/>
    </row>
    <row r="16" spans="1:8" ht="14.25">
      <c r="A16" s="39" t="s">
        <v>22</v>
      </c>
      <c r="B16" s="13">
        <v>1556</v>
      </c>
      <c r="C16" s="8">
        <v>1556</v>
      </c>
      <c r="D16" s="27">
        <v>1470</v>
      </c>
      <c r="E16" s="27">
        <v>1470</v>
      </c>
      <c r="F16" s="8">
        <v>1470</v>
      </c>
      <c r="G16" s="63">
        <f>F16/E16*100</f>
        <v>100</v>
      </c>
      <c r="H16" s="34"/>
    </row>
    <row r="17" spans="1:8" ht="46.5" customHeight="1">
      <c r="A17" s="39" t="s">
        <v>46</v>
      </c>
      <c r="B17" s="13">
        <f>B18+B19+B20</f>
        <v>2778</v>
      </c>
      <c r="C17" s="13">
        <f>C18+C19+C20</f>
        <v>2769</v>
      </c>
      <c r="D17" s="27">
        <v>1044</v>
      </c>
      <c r="E17" s="27">
        <f>E19+E20+E18</f>
        <v>2741</v>
      </c>
      <c r="F17" s="13">
        <f>F18+F19+F20</f>
        <v>2632</v>
      </c>
      <c r="G17" s="63">
        <f>F17/E17*100</f>
        <v>96.02334914264867</v>
      </c>
      <c r="H17" s="34"/>
    </row>
    <row r="18" spans="1:8" ht="30">
      <c r="A18" s="38" t="s">
        <v>47</v>
      </c>
      <c r="B18" s="46">
        <v>0</v>
      </c>
      <c r="C18" s="7">
        <v>0</v>
      </c>
      <c r="D18" s="24">
        <v>0</v>
      </c>
      <c r="E18" s="24">
        <v>0</v>
      </c>
      <c r="F18" s="7">
        <v>0</v>
      </c>
      <c r="G18" s="63">
        <v>0</v>
      </c>
      <c r="H18" s="34"/>
    </row>
    <row r="19" spans="1:8" ht="15">
      <c r="A19" s="38" t="s">
        <v>78</v>
      </c>
      <c r="B19" s="46">
        <v>1808</v>
      </c>
      <c r="C19" s="46">
        <v>1799</v>
      </c>
      <c r="D19" s="24">
        <v>0</v>
      </c>
      <c r="E19" s="24">
        <v>1715</v>
      </c>
      <c r="F19" s="46">
        <v>1624</v>
      </c>
      <c r="G19" s="63">
        <f>F19/E19*100</f>
        <v>94.6938775510204</v>
      </c>
      <c r="H19" s="34"/>
    </row>
    <row r="20" spans="1:8" ht="15">
      <c r="A20" s="38" t="s">
        <v>59</v>
      </c>
      <c r="B20" s="46">
        <v>970</v>
      </c>
      <c r="C20" s="46">
        <v>970</v>
      </c>
      <c r="D20" s="24">
        <v>1044</v>
      </c>
      <c r="E20" s="24">
        <v>1026</v>
      </c>
      <c r="F20" s="46">
        <v>1008</v>
      </c>
      <c r="G20" s="63">
        <f aca="true" t="shared" si="1" ref="G20:G27">F20/E20*100</f>
        <v>98.24561403508771</v>
      </c>
      <c r="H20" s="34"/>
    </row>
    <row r="21" spans="1:8" ht="19.5" customHeight="1">
      <c r="A21" s="39" t="s">
        <v>23</v>
      </c>
      <c r="B21" s="12">
        <f>B23+B25+B26</f>
        <v>17532</v>
      </c>
      <c r="C21" s="25">
        <f>C23+C25+C26</f>
        <v>17420</v>
      </c>
      <c r="D21" s="25">
        <f>D23+D25+D26</f>
        <v>23897</v>
      </c>
      <c r="E21" s="25">
        <f>E23+E25+E26+E24</f>
        <v>28507</v>
      </c>
      <c r="F21" s="25">
        <f>F23+F25+F26+F24</f>
        <v>27636</v>
      </c>
      <c r="G21" s="63">
        <f t="shared" si="1"/>
        <v>96.94461009576595</v>
      </c>
      <c r="H21" s="34"/>
    </row>
    <row r="22" spans="1:8" ht="15" customHeight="1" hidden="1">
      <c r="A22" s="38"/>
      <c r="B22" s="46"/>
      <c r="C22" s="46"/>
      <c r="D22" s="24">
        <v>921</v>
      </c>
      <c r="E22" s="24">
        <v>444</v>
      </c>
      <c r="F22" s="46"/>
      <c r="G22" s="63">
        <f t="shared" si="1"/>
        <v>0</v>
      </c>
      <c r="H22" s="34"/>
    </row>
    <row r="23" spans="1:8" ht="30">
      <c r="A23" s="38" t="s">
        <v>69</v>
      </c>
      <c r="B23" s="46">
        <v>927</v>
      </c>
      <c r="C23" s="46">
        <v>923</v>
      </c>
      <c r="D23" s="24">
        <v>921</v>
      </c>
      <c r="E23" s="24">
        <v>921</v>
      </c>
      <c r="F23" s="46">
        <v>920</v>
      </c>
      <c r="G23" s="63">
        <f t="shared" si="1"/>
        <v>99.8914223669924</v>
      </c>
      <c r="H23" s="34"/>
    </row>
    <row r="24" spans="1:8" ht="15">
      <c r="A24" s="38" t="s">
        <v>107</v>
      </c>
      <c r="B24" s="46">
        <v>0</v>
      </c>
      <c r="C24" s="46">
        <v>0</v>
      </c>
      <c r="D24" s="24">
        <v>0</v>
      </c>
      <c r="E24" s="24">
        <v>444</v>
      </c>
      <c r="F24" s="46">
        <v>444</v>
      </c>
      <c r="G24" s="63">
        <f t="shared" si="1"/>
        <v>100</v>
      </c>
      <c r="H24" s="34"/>
    </row>
    <row r="25" spans="1:8" ht="15">
      <c r="A25" s="38" t="s">
        <v>68</v>
      </c>
      <c r="B25" s="46">
        <v>16300</v>
      </c>
      <c r="C25" s="7">
        <v>16192</v>
      </c>
      <c r="D25" s="24">
        <v>22976</v>
      </c>
      <c r="E25" s="24">
        <v>26803</v>
      </c>
      <c r="F25" s="7">
        <v>25933</v>
      </c>
      <c r="G25" s="63">
        <f t="shared" si="1"/>
        <v>96.75409469089281</v>
      </c>
      <c r="H25" s="34"/>
    </row>
    <row r="26" spans="1:8" ht="30">
      <c r="A26" s="38" t="s">
        <v>58</v>
      </c>
      <c r="B26" s="46">
        <v>305</v>
      </c>
      <c r="C26" s="7">
        <v>305</v>
      </c>
      <c r="D26" s="24">
        <v>0</v>
      </c>
      <c r="E26" s="24">
        <v>339</v>
      </c>
      <c r="F26" s="7">
        <v>339</v>
      </c>
      <c r="G26" s="63">
        <f t="shared" si="1"/>
        <v>100</v>
      </c>
      <c r="H26" s="34"/>
    </row>
    <row r="27" spans="1:8" ht="28.5">
      <c r="A27" s="39" t="s">
        <v>24</v>
      </c>
      <c r="B27" s="12">
        <f>B28+B29+B30</f>
        <v>38852</v>
      </c>
      <c r="C27" s="25">
        <f>C28+C29+C30</f>
        <v>36693</v>
      </c>
      <c r="D27" s="25">
        <f>D28+D29+D30</f>
        <v>16634</v>
      </c>
      <c r="E27" s="25">
        <f>E28+E29+E30</f>
        <v>36337</v>
      </c>
      <c r="F27" s="25">
        <f>F28+F29+F30</f>
        <v>35196</v>
      </c>
      <c r="G27" s="63">
        <f t="shared" si="1"/>
        <v>96.85994991331151</v>
      </c>
      <c r="H27" s="34"/>
    </row>
    <row r="28" spans="1:8" ht="15">
      <c r="A28" s="38" t="s">
        <v>25</v>
      </c>
      <c r="B28" s="46">
        <v>374</v>
      </c>
      <c r="C28" s="7">
        <v>374</v>
      </c>
      <c r="D28" s="24">
        <v>0</v>
      </c>
      <c r="E28" s="24">
        <v>0</v>
      </c>
      <c r="F28" s="7">
        <v>0</v>
      </c>
      <c r="G28" s="63">
        <v>0</v>
      </c>
      <c r="H28" s="34"/>
    </row>
    <row r="29" spans="1:8" ht="15">
      <c r="A29" s="38" t="s">
        <v>26</v>
      </c>
      <c r="B29" s="46">
        <v>0</v>
      </c>
      <c r="C29" s="7">
        <v>0</v>
      </c>
      <c r="D29" s="24">
        <v>0</v>
      </c>
      <c r="E29" s="24">
        <v>0</v>
      </c>
      <c r="F29" s="7">
        <v>0</v>
      </c>
      <c r="G29" s="63">
        <v>0</v>
      </c>
      <c r="H29" s="34"/>
    </row>
    <row r="30" spans="1:8" ht="15">
      <c r="A30" s="38" t="s">
        <v>27</v>
      </c>
      <c r="B30" s="46">
        <v>38478</v>
      </c>
      <c r="C30" s="7">
        <v>36319</v>
      </c>
      <c r="D30" s="24">
        <v>16634</v>
      </c>
      <c r="E30" s="24">
        <v>36337</v>
      </c>
      <c r="F30" s="7">
        <v>35196</v>
      </c>
      <c r="G30" s="63">
        <f aca="true" t="shared" si="2" ref="G30:G51">F30/E30*100</f>
        <v>96.85994991331151</v>
      </c>
      <c r="H30" s="34"/>
    </row>
    <row r="31" spans="1:8" ht="28.5">
      <c r="A31" s="39" t="s">
        <v>51</v>
      </c>
      <c r="B31" s="13">
        <f>B32</f>
        <v>571</v>
      </c>
      <c r="C31" s="13">
        <f>C32</f>
        <v>571</v>
      </c>
      <c r="D31" s="27">
        <f>D32</f>
        <v>227</v>
      </c>
      <c r="E31" s="27">
        <f>E32</f>
        <v>385</v>
      </c>
      <c r="F31" s="13">
        <f>F32</f>
        <v>385</v>
      </c>
      <c r="G31" s="63">
        <f t="shared" si="2"/>
        <v>100</v>
      </c>
      <c r="H31" s="34"/>
    </row>
    <row r="32" spans="1:8" ht="15">
      <c r="A32" s="53" t="s">
        <v>61</v>
      </c>
      <c r="B32" s="46">
        <v>571</v>
      </c>
      <c r="C32" s="7">
        <v>571</v>
      </c>
      <c r="D32" s="24">
        <v>227</v>
      </c>
      <c r="E32" s="24">
        <v>385</v>
      </c>
      <c r="F32" s="7">
        <v>385</v>
      </c>
      <c r="G32" s="63">
        <f t="shared" si="2"/>
        <v>100</v>
      </c>
      <c r="H32" s="34"/>
    </row>
    <row r="33" spans="1:8" ht="14.25">
      <c r="A33" s="39" t="s">
        <v>48</v>
      </c>
      <c r="B33" s="12">
        <f>B34+B35+B36+B37+B38</f>
        <v>382517</v>
      </c>
      <c r="C33" s="25">
        <f>C34+C35+C36+C37+C38</f>
        <v>363947</v>
      </c>
      <c r="D33" s="25">
        <f>D34+D35+D36+D37+D38</f>
        <v>361313</v>
      </c>
      <c r="E33" s="25">
        <f>E34+E35+E36+E37+E38</f>
        <v>370517</v>
      </c>
      <c r="F33" s="25">
        <f>F34+F35+F36+F37+F38</f>
        <v>359778</v>
      </c>
      <c r="G33" s="63">
        <f t="shared" si="2"/>
        <v>97.10161746964377</v>
      </c>
      <c r="H33" s="34"/>
    </row>
    <row r="34" spans="1:8" ht="15">
      <c r="A34" s="38" t="s">
        <v>28</v>
      </c>
      <c r="B34" s="46">
        <v>69744</v>
      </c>
      <c r="C34" s="7">
        <v>64653</v>
      </c>
      <c r="D34" s="24">
        <v>67961</v>
      </c>
      <c r="E34" s="24">
        <v>70199</v>
      </c>
      <c r="F34" s="7">
        <v>65634</v>
      </c>
      <c r="G34" s="63">
        <f t="shared" si="2"/>
        <v>93.49705836265474</v>
      </c>
      <c r="H34" s="34"/>
    </row>
    <row r="35" spans="1:8" ht="15">
      <c r="A35" s="38" t="s">
        <v>29</v>
      </c>
      <c r="B35" s="46">
        <v>290220</v>
      </c>
      <c r="C35" s="7">
        <v>276866</v>
      </c>
      <c r="D35" s="24">
        <v>280045</v>
      </c>
      <c r="E35" s="24">
        <v>279216</v>
      </c>
      <c r="F35" s="7">
        <v>273592</v>
      </c>
      <c r="G35" s="63">
        <f t="shared" si="2"/>
        <v>97.98578878001261</v>
      </c>
      <c r="H35" s="34"/>
    </row>
    <row r="36" spans="1:8" ht="15.75">
      <c r="A36" s="61" t="s">
        <v>57</v>
      </c>
      <c r="B36" s="46">
        <v>0</v>
      </c>
      <c r="C36" s="7">
        <v>0</v>
      </c>
      <c r="D36" s="24">
        <v>0</v>
      </c>
      <c r="E36" s="24">
        <v>0</v>
      </c>
      <c r="F36" s="7">
        <v>0</v>
      </c>
      <c r="G36" s="63">
        <v>0</v>
      </c>
      <c r="H36" s="34"/>
    </row>
    <row r="37" spans="1:8" ht="30">
      <c r="A37" s="38" t="s">
        <v>30</v>
      </c>
      <c r="B37" s="46">
        <v>6672</v>
      </c>
      <c r="C37" s="7">
        <v>6614</v>
      </c>
      <c r="D37" s="24">
        <v>2247</v>
      </c>
      <c r="E37" s="24">
        <v>7330</v>
      </c>
      <c r="F37" s="7">
        <v>7102</v>
      </c>
      <c r="G37" s="63">
        <f t="shared" si="2"/>
        <v>96.88949522510232</v>
      </c>
      <c r="H37" s="34"/>
    </row>
    <row r="38" spans="1:8" ht="30">
      <c r="A38" s="38" t="s">
        <v>31</v>
      </c>
      <c r="B38" s="46">
        <v>15881</v>
      </c>
      <c r="C38" s="7">
        <v>15814</v>
      </c>
      <c r="D38" s="24">
        <v>11060</v>
      </c>
      <c r="E38" s="24">
        <v>13772</v>
      </c>
      <c r="F38" s="7">
        <v>13450</v>
      </c>
      <c r="G38" s="63">
        <f t="shared" si="2"/>
        <v>97.66192274179495</v>
      </c>
      <c r="H38" s="34"/>
    </row>
    <row r="39" spans="1:8" ht="33" customHeight="1">
      <c r="A39" s="39" t="s">
        <v>49</v>
      </c>
      <c r="B39" s="12">
        <f>B40+B41+B42</f>
        <v>52631</v>
      </c>
      <c r="C39" s="25">
        <f>C40+C41+C42</f>
        <v>52197</v>
      </c>
      <c r="D39" s="25">
        <f>D40+D41+D42</f>
        <v>53273</v>
      </c>
      <c r="E39" s="25">
        <f>E40+E41+E42</f>
        <v>54848</v>
      </c>
      <c r="F39" s="25">
        <f>F40+F41+F42</f>
        <v>54425</v>
      </c>
      <c r="G39" s="63">
        <f t="shared" si="2"/>
        <v>99.22877771295215</v>
      </c>
      <c r="H39" s="34"/>
    </row>
    <row r="40" spans="1:8" ht="15">
      <c r="A40" s="38" t="s">
        <v>32</v>
      </c>
      <c r="B40" s="46">
        <v>50150</v>
      </c>
      <c r="C40" s="7">
        <v>49809</v>
      </c>
      <c r="D40" s="24">
        <v>50639</v>
      </c>
      <c r="E40" s="24">
        <v>52210</v>
      </c>
      <c r="F40" s="7">
        <v>51932</v>
      </c>
      <c r="G40" s="63">
        <f t="shared" si="2"/>
        <v>99.46753495498946</v>
      </c>
      <c r="H40" s="34"/>
    </row>
    <row r="41" spans="1:8" ht="15">
      <c r="A41" s="38" t="s">
        <v>33</v>
      </c>
      <c r="B41" s="46">
        <v>1310</v>
      </c>
      <c r="C41" s="7">
        <v>1274</v>
      </c>
      <c r="D41" s="24">
        <v>1334</v>
      </c>
      <c r="E41" s="24">
        <v>1352</v>
      </c>
      <c r="F41" s="7">
        <v>1260</v>
      </c>
      <c r="G41" s="63">
        <f t="shared" si="2"/>
        <v>93.19526627218934</v>
      </c>
      <c r="H41" s="34"/>
    </row>
    <row r="42" spans="1:8" ht="30">
      <c r="A42" s="38" t="s">
        <v>53</v>
      </c>
      <c r="B42" s="46">
        <v>1171</v>
      </c>
      <c r="C42" s="46">
        <v>1114</v>
      </c>
      <c r="D42" s="24">
        <v>1300</v>
      </c>
      <c r="E42" s="24">
        <v>1286</v>
      </c>
      <c r="F42" s="46">
        <v>1233</v>
      </c>
      <c r="G42" s="63">
        <f t="shared" si="2"/>
        <v>95.8786936236392</v>
      </c>
      <c r="H42" s="34"/>
    </row>
    <row r="43" spans="1:8" ht="19.5" customHeight="1">
      <c r="A43" s="39" t="s">
        <v>65</v>
      </c>
      <c r="B43" s="12">
        <f>B44</f>
        <v>250</v>
      </c>
      <c r="C43" s="25">
        <f>C44</f>
        <v>250</v>
      </c>
      <c r="D43" s="25">
        <f>D44</f>
        <v>265</v>
      </c>
      <c r="E43" s="25">
        <v>265</v>
      </c>
      <c r="F43" s="25">
        <f>F44</f>
        <v>265</v>
      </c>
      <c r="G43" s="63">
        <f t="shared" si="2"/>
        <v>100</v>
      </c>
      <c r="H43" s="34"/>
    </row>
    <row r="44" spans="1:8" ht="30.75" customHeight="1">
      <c r="A44" s="38" t="s">
        <v>66</v>
      </c>
      <c r="B44" s="46">
        <v>250</v>
      </c>
      <c r="C44" s="7">
        <v>250</v>
      </c>
      <c r="D44" s="24">
        <v>265</v>
      </c>
      <c r="E44" s="24">
        <v>265</v>
      </c>
      <c r="F44" s="7">
        <v>265</v>
      </c>
      <c r="G44" s="63">
        <f t="shared" si="2"/>
        <v>100</v>
      </c>
      <c r="H44" s="34"/>
    </row>
    <row r="45" spans="1:8" ht="14.25">
      <c r="A45" s="39" t="s">
        <v>50</v>
      </c>
      <c r="B45" s="12">
        <f>B46+B47+B48</f>
        <v>48584</v>
      </c>
      <c r="C45" s="25">
        <f>C46+C47+C48</f>
        <v>48563</v>
      </c>
      <c r="D45" s="25">
        <f>D46+D47</f>
        <v>10601</v>
      </c>
      <c r="E45" s="25">
        <f>E47+E46+E48</f>
        <v>19048</v>
      </c>
      <c r="F45" s="25">
        <f>F46+F47+F48</f>
        <v>17915</v>
      </c>
      <c r="G45" s="63">
        <f t="shared" si="2"/>
        <v>94.05186896262074</v>
      </c>
      <c r="H45" s="34"/>
    </row>
    <row r="46" spans="1:8" ht="15">
      <c r="A46" s="38" t="s">
        <v>45</v>
      </c>
      <c r="B46" s="20">
        <v>191</v>
      </c>
      <c r="C46" s="51">
        <v>191</v>
      </c>
      <c r="D46" s="49">
        <v>2875</v>
      </c>
      <c r="E46" s="49">
        <v>995</v>
      </c>
      <c r="F46" s="51">
        <v>995</v>
      </c>
      <c r="G46" s="63">
        <f t="shared" si="2"/>
        <v>100</v>
      </c>
      <c r="H46" s="34"/>
    </row>
    <row r="47" spans="1:8" ht="15">
      <c r="A47" s="38" t="s">
        <v>34</v>
      </c>
      <c r="B47" s="46">
        <v>8024</v>
      </c>
      <c r="C47" s="7">
        <v>8003</v>
      </c>
      <c r="D47" s="24">
        <v>7726</v>
      </c>
      <c r="E47" s="24">
        <v>9359</v>
      </c>
      <c r="F47" s="7">
        <v>8226</v>
      </c>
      <c r="G47" s="63">
        <f t="shared" si="2"/>
        <v>87.89400576984721</v>
      </c>
      <c r="H47" s="34"/>
    </row>
    <row r="48" spans="1:8" ht="15">
      <c r="A48" s="40" t="s">
        <v>35</v>
      </c>
      <c r="B48" s="65">
        <v>40369</v>
      </c>
      <c r="C48" s="41">
        <v>40369</v>
      </c>
      <c r="D48" s="43">
        <v>0</v>
      </c>
      <c r="E48" s="43">
        <v>8694</v>
      </c>
      <c r="F48" s="41">
        <v>8694</v>
      </c>
      <c r="G48" s="63">
        <f t="shared" si="2"/>
        <v>100</v>
      </c>
      <c r="H48" s="34"/>
    </row>
    <row r="49" spans="1:8" ht="28.5">
      <c r="A49" s="62" t="s">
        <v>64</v>
      </c>
      <c r="B49" s="66">
        <f>B50</f>
        <v>8111</v>
      </c>
      <c r="C49" s="29">
        <f>C50</f>
        <v>8100</v>
      </c>
      <c r="D49" s="29">
        <f>D50</f>
        <v>7957</v>
      </c>
      <c r="E49" s="29">
        <f>E50</f>
        <v>9795</v>
      </c>
      <c r="F49" s="29">
        <f>F50</f>
        <v>9795</v>
      </c>
      <c r="G49" s="63">
        <f t="shared" si="2"/>
        <v>100</v>
      </c>
      <c r="H49" s="34"/>
    </row>
    <row r="50" spans="1:8" ht="15.75" thickBot="1">
      <c r="A50" s="40" t="s">
        <v>54</v>
      </c>
      <c r="B50" s="65">
        <v>8111</v>
      </c>
      <c r="C50" s="41">
        <v>8100</v>
      </c>
      <c r="D50" s="43">
        <v>7957</v>
      </c>
      <c r="E50" s="43">
        <v>9795</v>
      </c>
      <c r="F50" s="41">
        <v>9795</v>
      </c>
      <c r="G50" s="63">
        <f t="shared" si="2"/>
        <v>100</v>
      </c>
      <c r="H50" s="34"/>
    </row>
    <row r="51" spans="1:8" ht="15.75" thickBot="1" thickTop="1">
      <c r="A51" s="42" t="s">
        <v>38</v>
      </c>
      <c r="B51" s="70">
        <f>B49+B45+B43+B39+B33+B31+B27+B21+B17+B16+B7</f>
        <v>629687</v>
      </c>
      <c r="C51" s="44">
        <f>C49+C45+C43+C39+C33+C31+C27+C21+C17+C16+C7</f>
        <v>607440</v>
      </c>
      <c r="D51" s="44">
        <f>D49+D45+D43+D39+D33+D31+D27+D21+D17+D7+D16</f>
        <v>529463</v>
      </c>
      <c r="E51" s="70">
        <f>E49+E45+E43+E39+E33+E31+E27+E21+E16+E7+E17</f>
        <v>606291</v>
      </c>
      <c r="F51" s="70">
        <f>F49+F45+F43+F39+F33+F31+F27+F21+F16+F7+F17</f>
        <v>590832</v>
      </c>
      <c r="G51" s="63">
        <f t="shared" si="2"/>
        <v>97.45023429343334</v>
      </c>
      <c r="H51" s="34"/>
    </row>
    <row r="52" spans="2:8" ht="0.75" customHeight="1" thickTop="1">
      <c r="B52" s="34"/>
      <c r="C52" s="34"/>
      <c r="D52" s="34"/>
      <c r="E52" s="34"/>
      <c r="F52" s="34"/>
      <c r="G52" s="34"/>
      <c r="H52" s="34"/>
    </row>
    <row r="53" spans="1:8" ht="15.75">
      <c r="A53" s="45" t="s">
        <v>40</v>
      </c>
      <c r="B53" s="45"/>
      <c r="C53" s="45"/>
      <c r="D53" s="45"/>
      <c r="E53" s="45"/>
      <c r="F53" s="45"/>
      <c r="G53" s="34"/>
      <c r="H53" s="34"/>
    </row>
    <row r="54" spans="1:8" ht="15.75">
      <c r="A54" s="45" t="s">
        <v>41</v>
      </c>
      <c r="B54" s="45"/>
      <c r="C54" s="45"/>
      <c r="D54" s="45"/>
      <c r="E54" s="87" t="s">
        <v>42</v>
      </c>
      <c r="F54" s="87"/>
      <c r="G54" s="87"/>
      <c r="H54" s="34"/>
    </row>
    <row r="55" spans="7:8" ht="12.75">
      <c r="G55" s="34"/>
      <c r="H55" s="34"/>
    </row>
    <row r="56" spans="2:8" ht="12.75">
      <c r="B56" s="34"/>
      <c r="C56" s="34"/>
      <c r="D56" s="34"/>
      <c r="E56" s="34"/>
      <c r="F56" s="34"/>
      <c r="G56" s="34"/>
      <c r="H56" s="34"/>
    </row>
    <row r="57" spans="2:8" ht="12.75">
      <c r="B57" s="34"/>
      <c r="C57" s="34"/>
      <c r="D57" s="34"/>
      <c r="E57" s="34"/>
      <c r="F57" s="34"/>
      <c r="G57" s="34"/>
      <c r="H57" s="34"/>
    </row>
    <row r="58" spans="2:8" ht="12.75">
      <c r="B58" s="34"/>
      <c r="C58" s="34"/>
      <c r="D58" s="34"/>
      <c r="E58" s="34"/>
      <c r="F58" s="34"/>
      <c r="G58" s="34"/>
      <c r="H58" s="34"/>
    </row>
    <row r="59" spans="2:8" ht="12.75">
      <c r="B59" s="34"/>
      <c r="C59" s="34"/>
      <c r="D59" s="34"/>
      <c r="E59" s="34"/>
      <c r="F59" s="34"/>
      <c r="G59" s="34"/>
      <c r="H59" s="34"/>
    </row>
    <row r="60" spans="2:8" ht="12.75">
      <c r="B60" s="34"/>
      <c r="C60" s="34"/>
      <c r="D60" s="34"/>
      <c r="E60" s="34"/>
      <c r="F60" s="34"/>
      <c r="G60" s="34"/>
      <c r="H60" s="34"/>
    </row>
    <row r="61" spans="2:8" ht="12.75">
      <c r="B61" s="34"/>
      <c r="C61" s="34"/>
      <c r="D61" s="34"/>
      <c r="E61" s="34"/>
      <c r="F61" s="34"/>
      <c r="G61" s="34"/>
      <c r="H61" s="34"/>
    </row>
    <row r="62" spans="2:8" ht="12.75">
      <c r="B62" s="34"/>
      <c r="C62" s="34"/>
      <c r="D62" s="34"/>
      <c r="E62" s="34"/>
      <c r="F62" s="34"/>
      <c r="G62" s="34"/>
      <c r="H62" s="34"/>
    </row>
    <row r="63" spans="2:8" ht="12.75">
      <c r="B63" s="34"/>
      <c r="C63" s="34"/>
      <c r="D63" s="34"/>
      <c r="E63" s="34"/>
      <c r="F63" s="34"/>
      <c r="G63" s="34"/>
      <c r="H63" s="34"/>
    </row>
    <row r="64" spans="2:8" ht="12.75">
      <c r="B64" s="34"/>
      <c r="C64" s="34"/>
      <c r="D64" s="34"/>
      <c r="E64" s="34"/>
      <c r="F64" s="34"/>
      <c r="G64" s="34"/>
      <c r="H64" s="34"/>
    </row>
    <row r="65" spans="2:8" ht="12.75">
      <c r="B65" s="34"/>
      <c r="C65" s="34"/>
      <c r="D65" s="34"/>
      <c r="E65" s="34"/>
      <c r="F65" s="34"/>
      <c r="G65" s="34"/>
      <c r="H65" s="34"/>
    </row>
    <row r="66" spans="2:8" ht="12.75">
      <c r="B66" s="34"/>
      <c r="C66" s="34"/>
      <c r="D66" s="34"/>
      <c r="E66" s="34"/>
      <c r="F66" s="34"/>
      <c r="G66" s="34"/>
      <c r="H66" s="34"/>
    </row>
    <row r="67" spans="2:8" ht="12.75">
      <c r="B67" s="34"/>
      <c r="C67" s="34"/>
      <c r="D67" s="34"/>
      <c r="E67" s="34"/>
      <c r="F67" s="34"/>
      <c r="G67" s="34"/>
      <c r="H67" s="34"/>
    </row>
    <row r="68" spans="2:8" ht="12.75">
      <c r="B68" s="34"/>
      <c r="C68" s="34"/>
      <c r="D68" s="34"/>
      <c r="E68" s="34"/>
      <c r="F68" s="34"/>
      <c r="G68" s="34"/>
      <c r="H68" s="34"/>
    </row>
    <row r="69" spans="2:8" ht="12.75">
      <c r="B69" s="34"/>
      <c r="C69" s="34"/>
      <c r="D69" s="34"/>
      <c r="E69" s="34"/>
      <c r="F69" s="34"/>
      <c r="G69" s="34"/>
      <c r="H69" s="34"/>
    </row>
    <row r="70" spans="2:8" ht="12.75">
      <c r="B70" s="34"/>
      <c r="C70" s="34"/>
      <c r="D70" s="34"/>
      <c r="E70" s="34"/>
      <c r="F70" s="34"/>
      <c r="G70" s="34"/>
      <c r="H70" s="34"/>
    </row>
    <row r="71" spans="2:8" ht="12.75">
      <c r="B71" s="34"/>
      <c r="C71" s="34"/>
      <c r="D71" s="34"/>
      <c r="E71" s="34"/>
      <c r="F71" s="34"/>
      <c r="G71" s="34"/>
      <c r="H71" s="34"/>
    </row>
    <row r="72" spans="2:8" ht="12.75">
      <c r="B72" s="34"/>
      <c r="C72" s="34"/>
      <c r="D72" s="34"/>
      <c r="E72" s="34"/>
      <c r="F72" s="34"/>
      <c r="G72" s="34"/>
      <c r="H72" s="34"/>
    </row>
    <row r="73" spans="2:8" ht="12.75">
      <c r="B73" s="34"/>
      <c r="C73" s="34"/>
      <c r="D73" s="34"/>
      <c r="E73" s="34"/>
      <c r="F73" s="34"/>
      <c r="G73" s="34"/>
      <c r="H73" s="34"/>
    </row>
    <row r="74" spans="2:8" ht="12.75">
      <c r="B74" s="34"/>
      <c r="C74" s="34"/>
      <c r="D74" s="34"/>
      <c r="E74" s="34"/>
      <c r="F74" s="34"/>
      <c r="G74" s="34"/>
      <c r="H74" s="34"/>
    </row>
    <row r="75" spans="2:8" ht="12.75">
      <c r="B75" s="34"/>
      <c r="C75" s="34"/>
      <c r="D75" s="34"/>
      <c r="E75" s="34"/>
      <c r="F75" s="34"/>
      <c r="G75" s="34"/>
      <c r="H75" s="34"/>
    </row>
    <row r="76" spans="2:8" ht="12.75">
      <c r="B76" s="34"/>
      <c r="C76" s="34"/>
      <c r="D76" s="34"/>
      <c r="E76" s="34"/>
      <c r="F76" s="34"/>
      <c r="G76" s="34"/>
      <c r="H76" s="34"/>
    </row>
    <row r="77" spans="2:8" ht="12.75">
      <c r="B77" s="34"/>
      <c r="C77" s="34"/>
      <c r="D77" s="34"/>
      <c r="E77" s="34"/>
      <c r="F77" s="34"/>
      <c r="G77" s="34"/>
      <c r="H77" s="34"/>
    </row>
    <row r="78" spans="2:8" ht="12.75">
      <c r="B78" s="34"/>
      <c r="C78" s="34"/>
      <c r="D78" s="34"/>
      <c r="E78" s="34"/>
      <c r="F78" s="34"/>
      <c r="G78" s="34"/>
      <c r="H78" s="34"/>
    </row>
    <row r="79" spans="2:8" ht="12.75">
      <c r="B79" s="34"/>
      <c r="C79" s="34"/>
      <c r="D79" s="34"/>
      <c r="E79" s="34"/>
      <c r="F79" s="34"/>
      <c r="G79" s="34"/>
      <c r="H79" s="34"/>
    </row>
    <row r="80" spans="2:8" ht="12.75">
      <c r="B80" s="34"/>
      <c r="C80" s="34"/>
      <c r="D80" s="34"/>
      <c r="E80" s="34"/>
      <c r="F80" s="34"/>
      <c r="G80" s="34"/>
      <c r="H80" s="34"/>
    </row>
    <row r="81" spans="2:8" ht="12.75">
      <c r="B81" s="34"/>
      <c r="C81" s="34"/>
      <c r="D81" s="34"/>
      <c r="E81" s="34"/>
      <c r="F81" s="34"/>
      <c r="G81" s="34"/>
      <c r="H81" s="34"/>
    </row>
    <row r="82" spans="2:8" ht="12.75">
      <c r="B82" s="34"/>
      <c r="C82" s="34"/>
      <c r="D82" s="34"/>
      <c r="E82" s="34"/>
      <c r="F82" s="34"/>
      <c r="G82" s="34"/>
      <c r="H82" s="34"/>
    </row>
    <row r="83" spans="2:8" ht="12.75">
      <c r="B83" s="34"/>
      <c r="C83" s="34"/>
      <c r="D83" s="34"/>
      <c r="E83" s="34"/>
      <c r="F83" s="34"/>
      <c r="G83" s="34"/>
      <c r="H83" s="34"/>
    </row>
    <row r="84" spans="2:8" ht="12.75">
      <c r="B84" s="34"/>
      <c r="C84" s="34"/>
      <c r="D84" s="34"/>
      <c r="E84" s="34"/>
      <c r="F84" s="34"/>
      <c r="G84" s="34"/>
      <c r="H84" s="34"/>
    </row>
    <row r="85" spans="2:8" ht="12.75">
      <c r="B85" s="34"/>
      <c r="C85" s="34"/>
      <c r="D85" s="34"/>
      <c r="E85" s="34"/>
      <c r="F85" s="34"/>
      <c r="G85" s="34"/>
      <c r="H85" s="34"/>
    </row>
    <row r="86" spans="2:8" ht="12.75">
      <c r="B86" s="34"/>
      <c r="C86" s="34"/>
      <c r="D86" s="34"/>
      <c r="E86" s="34"/>
      <c r="F86" s="34"/>
      <c r="G86" s="34"/>
      <c r="H86" s="34"/>
    </row>
    <row r="87" spans="2:8" ht="12.75">
      <c r="B87" s="34"/>
      <c r="C87" s="34"/>
      <c r="D87" s="34"/>
      <c r="E87" s="34"/>
      <c r="F87" s="34"/>
      <c r="G87" s="34"/>
      <c r="H87" s="34"/>
    </row>
    <row r="88" spans="2:8" ht="12.75">
      <c r="B88" s="34"/>
      <c r="C88" s="34"/>
      <c r="D88" s="34"/>
      <c r="E88" s="34"/>
      <c r="F88" s="34"/>
      <c r="G88" s="34"/>
      <c r="H88" s="34"/>
    </row>
  </sheetData>
  <sheetProtection/>
  <mergeCells count="4">
    <mergeCell ref="A2:G2"/>
    <mergeCell ref="A3:G3"/>
    <mergeCell ref="A4:G4"/>
    <mergeCell ref="E54:G5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5" t="s">
        <v>16</v>
      </c>
      <c r="B2" s="85"/>
      <c r="C2" s="85"/>
      <c r="D2" s="85"/>
      <c r="E2" s="85"/>
      <c r="F2" s="85"/>
      <c r="G2" s="85"/>
      <c r="H2" s="85"/>
    </row>
    <row r="3" spans="1:8" ht="18.75">
      <c r="A3" s="85" t="s">
        <v>17</v>
      </c>
      <c r="B3" s="85"/>
      <c r="C3" s="85"/>
      <c r="D3" s="85"/>
      <c r="E3" s="85"/>
      <c r="F3" s="85"/>
      <c r="G3" s="85"/>
      <c r="H3" s="85"/>
    </row>
    <row r="4" spans="1:8" ht="18.75">
      <c r="A4" s="85" t="s">
        <v>135</v>
      </c>
      <c r="B4" s="85"/>
      <c r="C4" s="85"/>
      <c r="D4" s="85"/>
      <c r="E4" s="85"/>
      <c r="F4" s="85"/>
      <c r="G4" s="85"/>
      <c r="H4" s="85"/>
    </row>
    <row r="5" ht="13.5" thickBot="1"/>
    <row r="6" spans="1:8" ht="65.25" customHeight="1" thickBot="1" thickTop="1">
      <c r="A6" s="5"/>
      <c r="B6" s="59" t="s">
        <v>85</v>
      </c>
      <c r="C6" s="60" t="s">
        <v>86</v>
      </c>
      <c r="D6" s="47" t="s">
        <v>128</v>
      </c>
      <c r="E6" s="48" t="s">
        <v>129</v>
      </c>
      <c r="F6" s="54" t="s">
        <v>136</v>
      </c>
      <c r="G6" s="56" t="s">
        <v>137</v>
      </c>
      <c r="H6" s="9" t="s">
        <v>0</v>
      </c>
    </row>
    <row r="7" spans="1:8" ht="16.5" thickTop="1">
      <c r="A7" s="14" t="s">
        <v>1</v>
      </c>
      <c r="B7" s="22">
        <f aca="true" t="shared" si="0" ref="B7:G7">B8+B9+B10+B11+B12+B13</f>
        <v>154390</v>
      </c>
      <c r="C7" s="22">
        <f t="shared" si="0"/>
        <v>17928</v>
      </c>
      <c r="D7" s="22">
        <f t="shared" si="0"/>
        <v>156938</v>
      </c>
      <c r="E7" s="22">
        <f t="shared" si="0"/>
        <v>173239</v>
      </c>
      <c r="F7" s="22">
        <f t="shared" si="0"/>
        <v>161787</v>
      </c>
      <c r="G7" s="22">
        <f t="shared" si="0"/>
        <v>18380</v>
      </c>
      <c r="H7" s="23">
        <f aca="true" t="shared" si="1" ref="H7:H13">ROUND(G7/F7*100,1)</f>
        <v>11.4</v>
      </c>
    </row>
    <row r="8" spans="1:8" ht="31.5">
      <c r="A8" s="15" t="s">
        <v>2</v>
      </c>
      <c r="B8" s="57">
        <v>120000</v>
      </c>
      <c r="C8" s="58">
        <v>13441</v>
      </c>
      <c r="D8" s="57">
        <v>120129</v>
      </c>
      <c r="E8" s="58">
        <v>126002</v>
      </c>
      <c r="F8" s="57">
        <v>123500</v>
      </c>
      <c r="G8" s="58">
        <v>13507</v>
      </c>
      <c r="H8" s="26">
        <f t="shared" si="1"/>
        <v>10.9</v>
      </c>
    </row>
    <row r="9" spans="1:8" ht="15.75">
      <c r="A9" s="15" t="s">
        <v>67</v>
      </c>
      <c r="B9" s="57">
        <v>15939</v>
      </c>
      <c r="C9" s="58">
        <v>1550</v>
      </c>
      <c r="D9" s="57">
        <v>15939</v>
      </c>
      <c r="E9" s="58">
        <v>25901</v>
      </c>
      <c r="F9" s="57">
        <v>17700</v>
      </c>
      <c r="G9" s="58">
        <v>1652</v>
      </c>
      <c r="H9" s="26">
        <f t="shared" si="1"/>
        <v>9.3</v>
      </c>
    </row>
    <row r="10" spans="1:8" ht="31.5">
      <c r="A10" s="15" t="s">
        <v>3</v>
      </c>
      <c r="B10" s="57">
        <v>5349</v>
      </c>
      <c r="C10" s="58">
        <v>1043</v>
      </c>
      <c r="D10" s="57">
        <v>5796</v>
      </c>
      <c r="E10" s="58">
        <v>5996</v>
      </c>
      <c r="F10" s="57">
        <v>5774</v>
      </c>
      <c r="G10" s="58">
        <v>1158</v>
      </c>
      <c r="H10" s="26">
        <f t="shared" si="1"/>
        <v>20.1</v>
      </c>
    </row>
    <row r="11" spans="1:8" ht="31.5">
      <c r="A11" s="15" t="s">
        <v>4</v>
      </c>
      <c r="B11" s="57">
        <v>1807</v>
      </c>
      <c r="C11" s="58">
        <v>10</v>
      </c>
      <c r="D11" s="57">
        <v>1932</v>
      </c>
      <c r="E11" s="58">
        <v>2006</v>
      </c>
      <c r="F11" s="57">
        <v>2070</v>
      </c>
      <c r="G11" s="58">
        <v>39</v>
      </c>
      <c r="H11" s="26">
        <f t="shared" si="1"/>
        <v>1.9</v>
      </c>
    </row>
    <row r="12" spans="1:8" ht="15.75">
      <c r="A12" s="15" t="s">
        <v>5</v>
      </c>
      <c r="B12" s="57">
        <v>10687</v>
      </c>
      <c r="C12" s="58">
        <v>1768</v>
      </c>
      <c r="D12" s="57">
        <v>12278</v>
      </c>
      <c r="E12" s="58">
        <v>12280</v>
      </c>
      <c r="F12" s="57">
        <v>11800</v>
      </c>
      <c r="G12" s="58">
        <v>1911</v>
      </c>
      <c r="H12" s="26">
        <f t="shared" si="1"/>
        <v>16.2</v>
      </c>
    </row>
    <row r="13" spans="1:8" ht="15.75">
      <c r="A13" s="15" t="s">
        <v>6</v>
      </c>
      <c r="B13" s="57">
        <v>608</v>
      </c>
      <c r="C13" s="58">
        <v>116</v>
      </c>
      <c r="D13" s="57">
        <v>864</v>
      </c>
      <c r="E13" s="58">
        <v>1054</v>
      </c>
      <c r="F13" s="57">
        <v>943</v>
      </c>
      <c r="G13" s="58">
        <v>113</v>
      </c>
      <c r="H13" s="26">
        <f t="shared" si="1"/>
        <v>12</v>
      </c>
    </row>
    <row r="14" spans="1:8" ht="31.5">
      <c r="A14" s="16" t="s">
        <v>9</v>
      </c>
      <c r="B14" s="25">
        <f>B15+B16+B17+B18+B19+B20</f>
        <v>4107</v>
      </c>
      <c r="C14" s="25">
        <f>C15+C16+C17+C18+C19+C20</f>
        <v>860</v>
      </c>
      <c r="D14" s="25">
        <f>D15+D16+D17+D18+D19+D20</f>
        <v>16283</v>
      </c>
      <c r="E14" s="25">
        <f>E15+E16+E17+E18+E19+E20</f>
        <v>17249</v>
      </c>
      <c r="F14" s="25">
        <f>F15+F16+F17+F18+F19</f>
        <v>3974</v>
      </c>
      <c r="G14" s="25">
        <f>G15+G16+G17+G18+G19+G20</f>
        <v>685</v>
      </c>
      <c r="H14" s="26">
        <f>ROUND(G14/F14*100,1)</f>
        <v>17.2</v>
      </c>
    </row>
    <row r="15" spans="1:8" ht="47.25" customHeight="1">
      <c r="A15" s="17" t="s">
        <v>10</v>
      </c>
      <c r="B15" s="24">
        <v>2296</v>
      </c>
      <c r="C15" s="7">
        <v>206</v>
      </c>
      <c r="D15" s="24">
        <v>2689</v>
      </c>
      <c r="E15" s="7">
        <v>2873</v>
      </c>
      <c r="F15" s="24">
        <v>2487</v>
      </c>
      <c r="G15" s="7">
        <v>225</v>
      </c>
      <c r="H15" s="26">
        <f>ROUND(G15/F15*100,1)</f>
        <v>9</v>
      </c>
    </row>
    <row r="16" spans="1:8" ht="48" customHeight="1">
      <c r="A16" s="15" t="s">
        <v>11</v>
      </c>
      <c r="B16" s="57">
        <v>227</v>
      </c>
      <c r="C16" s="58">
        <v>117</v>
      </c>
      <c r="D16" s="57">
        <v>385</v>
      </c>
      <c r="E16" s="58">
        <v>503</v>
      </c>
      <c r="F16" s="57">
        <v>489</v>
      </c>
      <c r="G16" s="58">
        <v>3</v>
      </c>
      <c r="H16" s="26">
        <f>ROUND(G16/F16*100,1)</f>
        <v>0.6</v>
      </c>
    </row>
    <row r="17" spans="1:8" ht="47.25">
      <c r="A17" s="15" t="s">
        <v>44</v>
      </c>
      <c r="B17" s="57">
        <v>191</v>
      </c>
      <c r="C17" s="58">
        <v>30</v>
      </c>
      <c r="D17" s="57">
        <v>760</v>
      </c>
      <c r="E17" s="58">
        <v>797</v>
      </c>
      <c r="F17" s="57">
        <v>138</v>
      </c>
      <c r="G17" s="58">
        <v>172</v>
      </c>
      <c r="H17" s="26">
        <f>ROUND(G17/F17*100,1)</f>
        <v>124.6</v>
      </c>
    </row>
    <row r="18" spans="1:8" ht="15.75">
      <c r="A18" s="15" t="s">
        <v>12</v>
      </c>
      <c r="B18" s="57">
        <v>1000</v>
      </c>
      <c r="C18" s="58">
        <v>108</v>
      </c>
      <c r="D18" s="57">
        <v>1088</v>
      </c>
      <c r="E18" s="58">
        <v>1262</v>
      </c>
      <c r="F18" s="57">
        <v>860</v>
      </c>
      <c r="G18" s="58">
        <v>105</v>
      </c>
      <c r="H18" s="26">
        <f>ROUND(G18/F18*100,1)</f>
        <v>12.2</v>
      </c>
    </row>
    <row r="19" spans="1:8" ht="63">
      <c r="A19" s="15" t="s">
        <v>62</v>
      </c>
      <c r="B19" s="57">
        <v>0</v>
      </c>
      <c r="C19" s="58">
        <v>0</v>
      </c>
      <c r="D19" s="57">
        <v>6295</v>
      </c>
      <c r="E19" s="58">
        <v>6708</v>
      </c>
      <c r="F19" s="57">
        <v>0</v>
      </c>
      <c r="G19" s="58">
        <v>2</v>
      </c>
      <c r="H19" s="26">
        <v>0</v>
      </c>
    </row>
    <row r="20" spans="1:8" ht="31.5">
      <c r="A20" s="15" t="s">
        <v>13</v>
      </c>
      <c r="B20" s="24">
        <v>393</v>
      </c>
      <c r="C20" s="7">
        <v>399</v>
      </c>
      <c r="D20" s="24">
        <v>5066</v>
      </c>
      <c r="E20" s="7">
        <v>5106</v>
      </c>
      <c r="F20" s="24">
        <v>0</v>
      </c>
      <c r="G20" s="7">
        <v>178</v>
      </c>
      <c r="H20" s="26">
        <v>0</v>
      </c>
    </row>
    <row r="21" spans="1:8" ht="31.5">
      <c r="A21" s="16" t="s">
        <v>14</v>
      </c>
      <c r="B21" s="32">
        <f>B14+B7</f>
        <v>158497</v>
      </c>
      <c r="C21" s="32">
        <f>C14+C7</f>
        <v>18788</v>
      </c>
      <c r="D21" s="32">
        <f>D7+D14</f>
        <v>173221</v>
      </c>
      <c r="E21" s="32">
        <f>E7+E14</f>
        <v>190488</v>
      </c>
      <c r="F21" s="32">
        <f>F14+F7</f>
        <v>165761</v>
      </c>
      <c r="G21" s="32">
        <f>G14+G7</f>
        <v>19065</v>
      </c>
      <c r="H21" s="26">
        <f>ROUND(G21/F21*100,1)</f>
        <v>11.5</v>
      </c>
    </row>
    <row r="22" spans="1:8" ht="31.5">
      <c r="A22" s="18" t="s">
        <v>55</v>
      </c>
      <c r="B22" s="29">
        <v>371594</v>
      </c>
      <c r="C22" s="52">
        <v>72246</v>
      </c>
      <c r="D22" s="29">
        <v>406427</v>
      </c>
      <c r="E22" s="52">
        <v>406337</v>
      </c>
      <c r="F22" s="29">
        <v>399914</v>
      </c>
      <c r="G22" s="52">
        <v>65961</v>
      </c>
      <c r="H22" s="33">
        <f>ROUND(G22/F22*100,1)</f>
        <v>16.5</v>
      </c>
    </row>
    <row r="23" spans="1:8" ht="31.5">
      <c r="A23" s="18" t="s">
        <v>103</v>
      </c>
      <c r="B23" s="29">
        <v>0</v>
      </c>
      <c r="C23" s="52">
        <v>0</v>
      </c>
      <c r="D23" s="66">
        <v>66</v>
      </c>
      <c r="E23" s="66">
        <v>66</v>
      </c>
      <c r="F23" s="29">
        <v>0</v>
      </c>
      <c r="G23" s="52">
        <v>0</v>
      </c>
      <c r="H23" s="33">
        <v>0</v>
      </c>
    </row>
    <row r="24" spans="1:8" ht="48" thickBot="1">
      <c r="A24" s="16" t="s">
        <v>133</v>
      </c>
      <c r="B24" s="27">
        <v>0</v>
      </c>
      <c r="C24" s="8">
        <v>-76</v>
      </c>
      <c r="D24" s="27">
        <v>-76</v>
      </c>
      <c r="E24" s="8">
        <v>-386</v>
      </c>
      <c r="F24" s="27">
        <v>0</v>
      </c>
      <c r="G24" s="8">
        <v>-368</v>
      </c>
      <c r="H24" s="28">
        <v>0</v>
      </c>
    </row>
    <row r="25" spans="1:8" ht="28.5" customHeight="1" thickBot="1" thickTop="1">
      <c r="A25" s="6" t="s">
        <v>15</v>
      </c>
      <c r="B25" s="30">
        <f>B21+B22</f>
        <v>530091</v>
      </c>
      <c r="C25" s="30">
        <f>C21+C22+C24</f>
        <v>90958</v>
      </c>
      <c r="D25" s="30">
        <f>D21+D22+D24+D23</f>
        <v>579638</v>
      </c>
      <c r="E25" s="30">
        <f>E21+E22+E23+E24</f>
        <v>596505</v>
      </c>
      <c r="F25" s="30">
        <f>F21+F22</f>
        <v>565675</v>
      </c>
      <c r="G25" s="30">
        <f>G21+G22+G24</f>
        <v>84658</v>
      </c>
      <c r="H25" s="19">
        <f>ROUND(G25/F25*100,1)</f>
        <v>15</v>
      </c>
    </row>
    <row r="26" spans="1:8" ht="11.25" customHeight="1" thickTop="1">
      <c r="A26" s="2"/>
      <c r="B26" s="3"/>
      <c r="C26" s="3"/>
      <c r="D26" s="3"/>
      <c r="E26" s="3"/>
      <c r="F26" s="3"/>
      <c r="G26" s="3"/>
      <c r="H26" s="3"/>
    </row>
    <row r="27" spans="1:8" ht="15.75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5">
      <selection activeCell="F51" sqref="F51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.75" customHeight="1">
      <c r="A4" s="86" t="s">
        <v>135</v>
      </c>
      <c r="B4" s="86"/>
      <c r="C4" s="86"/>
      <c r="D4" s="86"/>
      <c r="E4" s="86"/>
      <c r="F4" s="86"/>
      <c r="G4" s="86"/>
      <c r="H4" s="86"/>
    </row>
    <row r="5" ht="2.25" customHeight="1" thickBot="1"/>
    <row r="6" spans="1:9" ht="65.25" thickBot="1" thickTop="1">
      <c r="A6" s="35"/>
      <c r="B6" s="54" t="s">
        <v>85</v>
      </c>
      <c r="C6" s="55" t="s">
        <v>86</v>
      </c>
      <c r="D6" s="10" t="s">
        <v>128</v>
      </c>
      <c r="E6" s="31" t="s">
        <v>129</v>
      </c>
      <c r="F6" s="54" t="s">
        <v>136</v>
      </c>
      <c r="G6" s="56" t="s">
        <v>138</v>
      </c>
      <c r="H6" s="9" t="s">
        <v>0</v>
      </c>
      <c r="I6" s="34"/>
    </row>
    <row r="7" spans="1:9" ht="29.25" thickTop="1">
      <c r="A7" s="36" t="s">
        <v>18</v>
      </c>
      <c r="B7" s="50">
        <f aca="true" t="shared" si="0" ref="B7:G7">B8+B9+B10+B13+B14+B12+B11</f>
        <v>57612</v>
      </c>
      <c r="C7" s="50">
        <f t="shared" si="0"/>
        <v>7552</v>
      </c>
      <c r="D7" s="50">
        <f t="shared" si="0"/>
        <v>82378</v>
      </c>
      <c r="E7" s="50">
        <f t="shared" si="0"/>
        <v>81335</v>
      </c>
      <c r="F7" s="50">
        <f t="shared" si="0"/>
        <v>61138</v>
      </c>
      <c r="G7" s="50">
        <f t="shared" si="0"/>
        <v>5874</v>
      </c>
      <c r="H7" s="63">
        <f>G7/F7*100</f>
        <v>9.607772580064772</v>
      </c>
      <c r="I7" s="34"/>
    </row>
    <row r="8" spans="1:9" ht="15">
      <c r="A8" s="37" t="s">
        <v>39</v>
      </c>
      <c r="B8" s="24">
        <v>9652</v>
      </c>
      <c r="C8" s="7">
        <v>936</v>
      </c>
      <c r="D8" s="46">
        <v>15031</v>
      </c>
      <c r="E8" s="7">
        <v>14811</v>
      </c>
      <c r="F8" s="24">
        <v>9649</v>
      </c>
      <c r="G8" s="7">
        <v>843</v>
      </c>
      <c r="H8" s="63">
        <f>G8/F8*100</f>
        <v>8.736656648357343</v>
      </c>
      <c r="I8" s="34"/>
    </row>
    <row r="9" spans="1:9" ht="15">
      <c r="A9" s="38" t="s">
        <v>19</v>
      </c>
      <c r="B9" s="24">
        <v>6565</v>
      </c>
      <c r="C9" s="7">
        <v>1130</v>
      </c>
      <c r="D9" s="46">
        <v>11051</v>
      </c>
      <c r="E9" s="7">
        <v>11000</v>
      </c>
      <c r="F9" s="24">
        <v>6688</v>
      </c>
      <c r="G9" s="7">
        <v>941</v>
      </c>
      <c r="H9" s="63">
        <f>G9/F9*100</f>
        <v>14.069976076555024</v>
      </c>
      <c r="I9" s="34"/>
    </row>
    <row r="10" spans="1:9" ht="15">
      <c r="A10" s="38" t="s">
        <v>20</v>
      </c>
      <c r="B10" s="24">
        <v>21739</v>
      </c>
      <c r="C10" s="7">
        <v>3472</v>
      </c>
      <c r="D10" s="46">
        <v>35328</v>
      </c>
      <c r="E10" s="7">
        <v>34785</v>
      </c>
      <c r="F10" s="24">
        <v>25010</v>
      </c>
      <c r="G10" s="7">
        <v>2451</v>
      </c>
      <c r="H10" s="63">
        <f>G10/F10*100</f>
        <v>9.800079968012795</v>
      </c>
      <c r="I10" s="34"/>
    </row>
    <row r="11" spans="1:9" ht="15">
      <c r="A11" s="38" t="s">
        <v>52</v>
      </c>
      <c r="B11" s="24">
        <v>14</v>
      </c>
      <c r="C11" s="7">
        <v>0</v>
      </c>
      <c r="D11" s="46">
        <v>36</v>
      </c>
      <c r="E11" s="7">
        <v>36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4532</v>
      </c>
      <c r="C12" s="7">
        <v>906</v>
      </c>
      <c r="D12" s="46">
        <v>6987</v>
      </c>
      <c r="E12" s="7">
        <v>6966</v>
      </c>
      <c r="F12" s="24">
        <v>4653</v>
      </c>
      <c r="G12" s="7">
        <v>840</v>
      </c>
      <c r="H12" s="63">
        <f aca="true" t="shared" si="1" ref="H12:H17">G12/F12*100</f>
        <v>18.052869116698904</v>
      </c>
      <c r="I12" s="34"/>
    </row>
    <row r="13" spans="1:9" ht="15">
      <c r="A13" s="38" t="s">
        <v>60</v>
      </c>
      <c r="B13" s="24">
        <v>3155</v>
      </c>
      <c r="C13" s="7">
        <v>0</v>
      </c>
      <c r="D13" s="46">
        <v>0</v>
      </c>
      <c r="E13" s="7">
        <v>0</v>
      </c>
      <c r="F13" s="24">
        <v>3106</v>
      </c>
      <c r="G13" s="7">
        <v>0</v>
      </c>
      <c r="H13" s="63">
        <f t="shared" si="1"/>
        <v>0</v>
      </c>
      <c r="I13" s="34"/>
    </row>
    <row r="14" spans="1:9" ht="30">
      <c r="A14" s="38" t="s">
        <v>21</v>
      </c>
      <c r="B14" s="24">
        <v>11955</v>
      </c>
      <c r="C14" s="7">
        <v>1108</v>
      </c>
      <c r="D14" s="46">
        <v>13945</v>
      </c>
      <c r="E14" s="7">
        <v>13737</v>
      </c>
      <c r="F14" s="24">
        <v>12032</v>
      </c>
      <c r="G14" s="7">
        <v>799</v>
      </c>
      <c r="H14" s="63">
        <f t="shared" si="1"/>
        <v>6.640625</v>
      </c>
      <c r="I14" s="34"/>
    </row>
    <row r="15" spans="1:9" ht="14.25">
      <c r="A15" s="39" t="s">
        <v>22</v>
      </c>
      <c r="B15" s="27">
        <v>1470</v>
      </c>
      <c r="C15" s="8">
        <v>0</v>
      </c>
      <c r="D15" s="13">
        <v>1470</v>
      </c>
      <c r="E15" s="8">
        <v>1470</v>
      </c>
      <c r="F15" s="27">
        <v>1503</v>
      </c>
      <c r="G15" s="8">
        <v>0</v>
      </c>
      <c r="H15" s="63">
        <f t="shared" si="1"/>
        <v>0</v>
      </c>
      <c r="I15" s="34"/>
    </row>
    <row r="16" spans="1:9" ht="46.5" customHeight="1">
      <c r="A16" s="39" t="s">
        <v>46</v>
      </c>
      <c r="B16" s="27">
        <f>B17+B18+B19</f>
        <v>1260</v>
      </c>
      <c r="C16" s="27">
        <f>C17+C18+C19</f>
        <v>71</v>
      </c>
      <c r="D16" s="13">
        <f>D17+D19+D18</f>
        <v>2741</v>
      </c>
      <c r="E16" s="13">
        <f>E17+E19+E18</f>
        <v>2632</v>
      </c>
      <c r="F16" s="27">
        <f>F17+F18+F19</f>
        <v>1257</v>
      </c>
      <c r="G16" s="27">
        <f>G17+G18+G19</f>
        <v>85</v>
      </c>
      <c r="H16" s="63">
        <f t="shared" si="1"/>
        <v>6.762132060461417</v>
      </c>
      <c r="I16" s="34"/>
    </row>
    <row r="17" spans="1:9" ht="15">
      <c r="A17" s="38" t="s">
        <v>87</v>
      </c>
      <c r="B17" s="24">
        <v>216</v>
      </c>
      <c r="C17" s="7">
        <v>0</v>
      </c>
      <c r="D17" s="46">
        <v>216</v>
      </c>
      <c r="E17" s="7">
        <v>125</v>
      </c>
      <c r="F17" s="24">
        <v>218</v>
      </c>
      <c r="G17" s="7">
        <v>13</v>
      </c>
      <c r="H17" s="63">
        <f t="shared" si="1"/>
        <v>5.963302752293578</v>
      </c>
      <c r="I17" s="34"/>
    </row>
    <row r="18" spans="1:9" ht="30">
      <c r="A18" s="38" t="s">
        <v>77</v>
      </c>
      <c r="B18" s="24">
        <v>0</v>
      </c>
      <c r="C18" s="46">
        <v>0</v>
      </c>
      <c r="D18" s="46">
        <v>1499</v>
      </c>
      <c r="E18" s="46">
        <v>1499</v>
      </c>
      <c r="F18" s="24">
        <v>0</v>
      </c>
      <c r="G18" s="46">
        <v>0</v>
      </c>
      <c r="H18" s="63">
        <v>0</v>
      </c>
      <c r="I18" s="34"/>
    </row>
    <row r="19" spans="1:9" ht="15">
      <c r="A19" s="38" t="s">
        <v>59</v>
      </c>
      <c r="B19" s="49">
        <v>1044</v>
      </c>
      <c r="C19" s="46">
        <v>71</v>
      </c>
      <c r="D19" s="46">
        <v>1026</v>
      </c>
      <c r="E19" s="46">
        <v>1008</v>
      </c>
      <c r="F19" s="49">
        <v>1039</v>
      </c>
      <c r="G19" s="46">
        <v>72</v>
      </c>
      <c r="H19" s="63">
        <f aca="true" t="shared" si="2" ref="H19:H24">G19/F19*100</f>
        <v>6.9297401347449465</v>
      </c>
      <c r="I19" s="34"/>
    </row>
    <row r="20" spans="1:9" ht="19.5" customHeight="1">
      <c r="A20" s="39" t="s">
        <v>23</v>
      </c>
      <c r="B20" s="27">
        <f>B21+B22+B23+B24</f>
        <v>23807</v>
      </c>
      <c r="C20" s="27">
        <f>C21+C22+C23+C24</f>
        <v>926</v>
      </c>
      <c r="D20" s="12">
        <f>D21+D22+D23+D24+D25</f>
        <v>28507</v>
      </c>
      <c r="E20" s="12">
        <f>E21+E22+E23+E24+E25</f>
        <v>27636</v>
      </c>
      <c r="F20" s="27">
        <f>F21+F23+F24+F25+F22</f>
        <v>24737</v>
      </c>
      <c r="G20" s="27">
        <f>G21+G23+G24+G25+G22</f>
        <v>671</v>
      </c>
      <c r="H20" s="63">
        <f t="shared" si="2"/>
        <v>2.7125358774305695</v>
      </c>
      <c r="I20" s="34"/>
    </row>
    <row r="21" spans="1:9" ht="30">
      <c r="A21" s="38" t="s">
        <v>63</v>
      </c>
      <c r="B21" s="24">
        <v>921</v>
      </c>
      <c r="C21" s="7">
        <v>0</v>
      </c>
      <c r="D21" s="46">
        <v>921</v>
      </c>
      <c r="E21" s="46">
        <v>920</v>
      </c>
      <c r="F21" s="24">
        <v>896</v>
      </c>
      <c r="G21" s="7">
        <v>0</v>
      </c>
      <c r="H21" s="63">
        <f t="shared" si="2"/>
        <v>0</v>
      </c>
      <c r="I21" s="34"/>
    </row>
    <row r="22" spans="1:9" ht="15">
      <c r="A22" s="38" t="s">
        <v>107</v>
      </c>
      <c r="B22" s="24">
        <v>0</v>
      </c>
      <c r="C22" s="7">
        <v>0</v>
      </c>
      <c r="D22" s="46">
        <v>444</v>
      </c>
      <c r="E22" s="7">
        <v>444</v>
      </c>
      <c r="F22" s="24">
        <v>444</v>
      </c>
      <c r="G22" s="7">
        <v>0</v>
      </c>
      <c r="H22" s="63">
        <f t="shared" si="2"/>
        <v>0</v>
      </c>
      <c r="I22" s="34"/>
    </row>
    <row r="23" spans="1:9" ht="15">
      <c r="A23" s="38" t="s">
        <v>68</v>
      </c>
      <c r="B23" s="24">
        <v>15939</v>
      </c>
      <c r="C23" s="7">
        <v>0</v>
      </c>
      <c r="D23" s="46">
        <v>26803</v>
      </c>
      <c r="E23" s="7">
        <v>25933</v>
      </c>
      <c r="F23" s="24">
        <v>17700</v>
      </c>
      <c r="G23" s="7">
        <v>0</v>
      </c>
      <c r="H23" s="63">
        <f t="shared" si="2"/>
        <v>0</v>
      </c>
      <c r="I23" s="34"/>
    </row>
    <row r="24" spans="1:9" ht="15">
      <c r="A24" s="38" t="s">
        <v>84</v>
      </c>
      <c r="B24" s="24">
        <v>6947</v>
      </c>
      <c r="C24" s="7">
        <v>926</v>
      </c>
      <c r="D24" s="46">
        <v>0</v>
      </c>
      <c r="E24" s="46">
        <v>0</v>
      </c>
      <c r="F24" s="24">
        <v>5697</v>
      </c>
      <c r="G24" s="7">
        <v>671</v>
      </c>
      <c r="H24" s="63">
        <f t="shared" si="2"/>
        <v>11.778128839740214</v>
      </c>
      <c r="I24" s="34"/>
    </row>
    <row r="25" spans="1:9" ht="30">
      <c r="A25" s="38" t="s">
        <v>58</v>
      </c>
      <c r="B25" s="24">
        <v>0</v>
      </c>
      <c r="C25" s="7">
        <v>0</v>
      </c>
      <c r="D25" s="20">
        <v>339</v>
      </c>
      <c r="E25" s="49">
        <v>339</v>
      </c>
      <c r="F25" s="24">
        <v>0</v>
      </c>
      <c r="G25" s="7">
        <v>0</v>
      </c>
      <c r="H25" s="63">
        <v>0</v>
      </c>
      <c r="I25" s="34"/>
    </row>
    <row r="26" spans="1:9" ht="28.5">
      <c r="A26" s="39" t="s">
        <v>24</v>
      </c>
      <c r="B26" s="25">
        <f aca="true" t="shared" si="3" ref="B26:G26">B27+B28+B29</f>
        <v>16132</v>
      </c>
      <c r="C26" s="25">
        <f t="shared" si="3"/>
        <v>1098</v>
      </c>
      <c r="D26" s="12">
        <f t="shared" si="3"/>
        <v>36337</v>
      </c>
      <c r="E26" s="25">
        <f t="shared" si="3"/>
        <v>35196</v>
      </c>
      <c r="F26" s="25">
        <f t="shared" si="3"/>
        <v>16060</v>
      </c>
      <c r="G26" s="25">
        <f t="shared" si="3"/>
        <v>725</v>
      </c>
      <c r="H26" s="63">
        <f>G26/F26*100</f>
        <v>4.514321295143213</v>
      </c>
      <c r="I26" s="34"/>
    </row>
    <row r="27" spans="1:9" ht="15">
      <c r="A27" s="38" t="s">
        <v>25</v>
      </c>
      <c r="B27" s="24">
        <v>0</v>
      </c>
      <c r="C27" s="7">
        <v>0</v>
      </c>
      <c r="D27" s="46">
        <v>0</v>
      </c>
      <c r="E27" s="7">
        <v>0</v>
      </c>
      <c r="F27" s="24">
        <v>370</v>
      </c>
      <c r="G27" s="7">
        <v>0</v>
      </c>
      <c r="H27" s="63">
        <v>0</v>
      </c>
      <c r="I27" s="34"/>
    </row>
    <row r="28" spans="1:9" ht="15">
      <c r="A28" s="38" t="s">
        <v>26</v>
      </c>
      <c r="B28" s="24">
        <v>0</v>
      </c>
      <c r="C28" s="7">
        <v>0</v>
      </c>
      <c r="D28" s="46">
        <v>0</v>
      </c>
      <c r="E28" s="7">
        <v>0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16132</v>
      </c>
      <c r="C29" s="7">
        <v>1098</v>
      </c>
      <c r="D29" s="46">
        <v>36337</v>
      </c>
      <c r="E29" s="7">
        <v>35196</v>
      </c>
      <c r="F29" s="24">
        <v>15690</v>
      </c>
      <c r="G29" s="7">
        <v>725</v>
      </c>
      <c r="H29" s="63">
        <f aca="true" t="shared" si="4" ref="H29:H51">G29/F29*100</f>
        <v>4.620777565328234</v>
      </c>
      <c r="I29" s="34"/>
    </row>
    <row r="30" spans="1:9" ht="28.5">
      <c r="A30" s="39" t="s">
        <v>51</v>
      </c>
      <c r="B30" s="27">
        <f>B31</f>
        <v>227</v>
      </c>
      <c r="C30" s="27">
        <v>0</v>
      </c>
      <c r="D30" s="13">
        <f>D31</f>
        <v>385</v>
      </c>
      <c r="E30" s="13">
        <f>E31</f>
        <v>385</v>
      </c>
      <c r="F30" s="27">
        <f>F31</f>
        <v>582</v>
      </c>
      <c r="G30" s="27">
        <v>0</v>
      </c>
      <c r="H30" s="63">
        <f t="shared" si="4"/>
        <v>0</v>
      </c>
      <c r="I30" s="34"/>
    </row>
    <row r="31" spans="1:9" ht="15">
      <c r="A31" s="53" t="s">
        <v>61</v>
      </c>
      <c r="B31" s="24">
        <v>227</v>
      </c>
      <c r="C31" s="7">
        <v>0</v>
      </c>
      <c r="D31" s="46">
        <v>385</v>
      </c>
      <c r="E31" s="7">
        <v>385</v>
      </c>
      <c r="F31" s="24">
        <v>582</v>
      </c>
      <c r="G31" s="7">
        <v>0</v>
      </c>
      <c r="H31" s="63">
        <f t="shared" si="4"/>
        <v>0</v>
      </c>
      <c r="I31" s="34"/>
    </row>
    <row r="32" spans="1:9" ht="14.25">
      <c r="A32" s="39" t="s">
        <v>48</v>
      </c>
      <c r="B32" s="25">
        <f>B33+B34+B35+B36+B37</f>
        <v>371668</v>
      </c>
      <c r="C32" s="25">
        <f>C33+C34+C36+C37</f>
        <v>43021</v>
      </c>
      <c r="D32" s="25">
        <f>D33+D34+D35+D36+D37</f>
        <v>370517</v>
      </c>
      <c r="E32" s="25">
        <f>E33+E34+E35+E36+E37</f>
        <v>359778</v>
      </c>
      <c r="F32" s="25">
        <f>F33+F34+F35+F36+F37</f>
        <v>387412</v>
      </c>
      <c r="G32" s="25">
        <f>G33+G34+G36+G37</f>
        <v>42473</v>
      </c>
      <c r="H32" s="63">
        <f t="shared" si="4"/>
        <v>10.963263915418212</v>
      </c>
      <c r="I32" s="34"/>
    </row>
    <row r="33" spans="1:9" ht="15">
      <c r="A33" s="38" t="s">
        <v>28</v>
      </c>
      <c r="B33" s="24">
        <v>68464</v>
      </c>
      <c r="C33" s="7">
        <v>12410</v>
      </c>
      <c r="D33" s="46">
        <v>70199</v>
      </c>
      <c r="E33" s="7">
        <v>65634</v>
      </c>
      <c r="F33" s="24">
        <v>75334</v>
      </c>
      <c r="G33" s="7">
        <v>8162</v>
      </c>
      <c r="H33" s="63">
        <f t="shared" si="4"/>
        <v>10.834417394536331</v>
      </c>
      <c r="I33" s="34"/>
    </row>
    <row r="34" spans="1:9" ht="15">
      <c r="A34" s="38" t="s">
        <v>29</v>
      </c>
      <c r="B34" s="24">
        <v>289819</v>
      </c>
      <c r="C34" s="7">
        <v>29405</v>
      </c>
      <c r="D34" s="46">
        <v>279216</v>
      </c>
      <c r="E34" s="7">
        <v>273592</v>
      </c>
      <c r="F34" s="24">
        <v>294114</v>
      </c>
      <c r="G34" s="7">
        <v>33009</v>
      </c>
      <c r="H34" s="63">
        <f t="shared" si="4"/>
        <v>11.223199167669678</v>
      </c>
      <c r="I34" s="34"/>
    </row>
    <row r="35" spans="1:9" ht="15.75">
      <c r="A35" s="61" t="s">
        <v>57</v>
      </c>
      <c r="B35" s="24">
        <v>0</v>
      </c>
      <c r="C35" s="7">
        <v>0</v>
      </c>
      <c r="D35" s="46">
        <v>0</v>
      </c>
      <c r="E35" s="7">
        <v>0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2227</v>
      </c>
      <c r="C36" s="7">
        <v>211</v>
      </c>
      <c r="D36" s="46">
        <v>7330</v>
      </c>
      <c r="E36" s="7">
        <v>7102</v>
      </c>
      <c r="F36" s="24">
        <v>6501</v>
      </c>
      <c r="G36" s="7">
        <v>267</v>
      </c>
      <c r="H36" s="63">
        <f t="shared" si="4"/>
        <v>4.107060452238117</v>
      </c>
      <c r="I36" s="34"/>
    </row>
    <row r="37" spans="1:9" ht="30">
      <c r="A37" s="38" t="s">
        <v>31</v>
      </c>
      <c r="B37" s="24">
        <v>11158</v>
      </c>
      <c r="C37" s="7">
        <v>995</v>
      </c>
      <c r="D37" s="46">
        <v>13772</v>
      </c>
      <c r="E37" s="7">
        <v>13450</v>
      </c>
      <c r="F37" s="24">
        <v>11463</v>
      </c>
      <c r="G37" s="7">
        <v>1035</v>
      </c>
      <c r="H37" s="63">
        <f t="shared" si="4"/>
        <v>9.02904998691442</v>
      </c>
      <c r="I37" s="34"/>
    </row>
    <row r="38" spans="1:9" ht="33" customHeight="1">
      <c r="A38" s="39" t="s">
        <v>49</v>
      </c>
      <c r="B38" s="25">
        <f aca="true" t="shared" si="5" ref="B38:G38">B39+B40+B41</f>
        <v>53273</v>
      </c>
      <c r="C38" s="25">
        <f t="shared" si="5"/>
        <v>5800</v>
      </c>
      <c r="D38" s="12">
        <f>D39+D40+D41</f>
        <v>54848</v>
      </c>
      <c r="E38" s="25">
        <f>E39+E40+E41</f>
        <v>54425</v>
      </c>
      <c r="F38" s="25">
        <f t="shared" si="5"/>
        <v>56841</v>
      </c>
      <c r="G38" s="25">
        <f t="shared" si="5"/>
        <v>6457</v>
      </c>
      <c r="H38" s="63">
        <f t="shared" si="4"/>
        <v>11.359757921218838</v>
      </c>
      <c r="I38" s="34"/>
    </row>
    <row r="39" spans="1:9" ht="15">
      <c r="A39" s="38" t="s">
        <v>32</v>
      </c>
      <c r="B39" s="24">
        <v>50639</v>
      </c>
      <c r="C39" s="7">
        <v>5516</v>
      </c>
      <c r="D39" s="46">
        <v>52210</v>
      </c>
      <c r="E39" s="7">
        <v>51932</v>
      </c>
      <c r="F39" s="24">
        <v>53803</v>
      </c>
      <c r="G39" s="7">
        <v>6062</v>
      </c>
      <c r="H39" s="63">
        <f t="shared" si="4"/>
        <v>11.267029719532367</v>
      </c>
      <c r="I39" s="34"/>
    </row>
    <row r="40" spans="1:9" ht="15">
      <c r="A40" s="38" t="s">
        <v>33</v>
      </c>
      <c r="B40" s="24">
        <v>1334</v>
      </c>
      <c r="C40" s="7">
        <v>143</v>
      </c>
      <c r="D40" s="46">
        <v>1352</v>
      </c>
      <c r="E40" s="7">
        <v>1260</v>
      </c>
      <c r="F40" s="24">
        <v>1388</v>
      </c>
      <c r="G40" s="7">
        <v>192</v>
      </c>
      <c r="H40" s="63">
        <f t="shared" si="4"/>
        <v>13.8328530259366</v>
      </c>
      <c r="I40" s="34"/>
    </row>
    <row r="41" spans="1:9" ht="30">
      <c r="A41" s="38" t="s">
        <v>53</v>
      </c>
      <c r="B41" s="24">
        <v>1300</v>
      </c>
      <c r="C41" s="46">
        <v>141</v>
      </c>
      <c r="D41" s="46">
        <v>1286</v>
      </c>
      <c r="E41" s="46">
        <v>1233</v>
      </c>
      <c r="F41" s="24">
        <v>1650</v>
      </c>
      <c r="G41" s="46">
        <v>203</v>
      </c>
      <c r="H41" s="63">
        <f t="shared" si="4"/>
        <v>12.303030303030303</v>
      </c>
      <c r="I41" s="34"/>
    </row>
    <row r="42" spans="1:9" ht="19.5" customHeight="1">
      <c r="A42" s="39" t="s">
        <v>65</v>
      </c>
      <c r="B42" s="25">
        <f>B43</f>
        <v>265</v>
      </c>
      <c r="C42" s="25">
        <v>0</v>
      </c>
      <c r="D42" s="12">
        <f>D43</f>
        <v>265</v>
      </c>
      <c r="E42" s="25">
        <f>E43</f>
        <v>265</v>
      </c>
      <c r="F42" s="25">
        <f>F43</f>
        <v>274</v>
      </c>
      <c r="G42" s="25">
        <v>0</v>
      </c>
      <c r="H42" s="63">
        <f t="shared" si="4"/>
        <v>0</v>
      </c>
      <c r="I42" s="34"/>
    </row>
    <row r="43" spans="1:9" ht="30.75" customHeight="1">
      <c r="A43" s="38" t="s">
        <v>66</v>
      </c>
      <c r="B43" s="24">
        <v>265</v>
      </c>
      <c r="C43" s="7">
        <v>0</v>
      </c>
      <c r="D43" s="46">
        <v>265</v>
      </c>
      <c r="E43" s="7">
        <v>265</v>
      </c>
      <c r="F43" s="24">
        <v>274</v>
      </c>
      <c r="G43" s="7">
        <v>0</v>
      </c>
      <c r="H43" s="63">
        <f t="shared" si="4"/>
        <v>0</v>
      </c>
      <c r="I43" s="34"/>
    </row>
    <row r="44" spans="1:9" ht="14.25">
      <c r="A44" s="39" t="s">
        <v>50</v>
      </c>
      <c r="B44" s="25">
        <f>B45+B46</f>
        <v>10646</v>
      </c>
      <c r="C44" s="25">
        <f>C45+C46</f>
        <v>2082</v>
      </c>
      <c r="D44" s="12">
        <f>D45+D46+D47</f>
        <v>19048</v>
      </c>
      <c r="E44" s="25">
        <f>E45+E46+E47</f>
        <v>17915</v>
      </c>
      <c r="F44" s="25">
        <f>F45+F46</f>
        <v>10844</v>
      </c>
      <c r="G44" s="25">
        <f>G45+G46</f>
        <v>1553</v>
      </c>
      <c r="H44" s="63">
        <f t="shared" si="4"/>
        <v>14.321283659166358</v>
      </c>
      <c r="I44" s="34"/>
    </row>
    <row r="45" spans="1:9" ht="15">
      <c r="A45" s="38" t="s">
        <v>45</v>
      </c>
      <c r="B45" s="49">
        <v>2875</v>
      </c>
      <c r="C45" s="51">
        <v>309</v>
      </c>
      <c r="D45" s="20">
        <v>995</v>
      </c>
      <c r="E45" s="51">
        <v>995</v>
      </c>
      <c r="F45" s="49">
        <v>3016</v>
      </c>
      <c r="G45" s="51">
        <v>74</v>
      </c>
      <c r="H45" s="63">
        <f t="shared" si="4"/>
        <v>2.453580901856764</v>
      </c>
      <c r="I45" s="34"/>
    </row>
    <row r="46" spans="1:9" ht="15">
      <c r="A46" s="38" t="s">
        <v>34</v>
      </c>
      <c r="B46" s="24">
        <v>7771</v>
      </c>
      <c r="C46" s="7">
        <v>1773</v>
      </c>
      <c r="D46" s="46">
        <v>9359</v>
      </c>
      <c r="E46" s="7">
        <v>8226</v>
      </c>
      <c r="F46" s="24">
        <v>7828</v>
      </c>
      <c r="G46" s="7">
        <v>1479</v>
      </c>
      <c r="H46" s="63">
        <f t="shared" si="4"/>
        <v>18.89371486969852</v>
      </c>
      <c r="I46" s="34"/>
    </row>
    <row r="47" spans="1:9" ht="15">
      <c r="A47" s="40" t="s">
        <v>35</v>
      </c>
      <c r="B47" s="43">
        <v>0</v>
      </c>
      <c r="C47" s="41">
        <v>0</v>
      </c>
      <c r="D47" s="65">
        <v>8694</v>
      </c>
      <c r="E47" s="41">
        <v>8694</v>
      </c>
      <c r="F47" s="43">
        <v>0</v>
      </c>
      <c r="G47" s="41">
        <v>0</v>
      </c>
      <c r="H47" s="63">
        <v>0</v>
      </c>
      <c r="I47" s="34"/>
    </row>
    <row r="48" spans="1:9" ht="28.5">
      <c r="A48" s="62" t="s">
        <v>64</v>
      </c>
      <c r="B48" s="29">
        <f aca="true" t="shared" si="6" ref="B48:G48">B49</f>
        <v>8010</v>
      </c>
      <c r="C48" s="29">
        <f t="shared" si="6"/>
        <v>770</v>
      </c>
      <c r="D48" s="66">
        <f t="shared" si="6"/>
        <v>9795</v>
      </c>
      <c r="E48" s="29">
        <f t="shared" si="6"/>
        <v>9795</v>
      </c>
      <c r="F48" s="29">
        <f t="shared" si="6"/>
        <v>14326</v>
      </c>
      <c r="G48" s="29">
        <f t="shared" si="6"/>
        <v>2641</v>
      </c>
      <c r="H48" s="63">
        <f t="shared" si="4"/>
        <v>18.43501326259947</v>
      </c>
      <c r="I48" s="34"/>
    </row>
    <row r="49" spans="1:9" ht="15.75" thickBot="1">
      <c r="A49" s="40" t="s">
        <v>54</v>
      </c>
      <c r="B49" s="43">
        <v>8010</v>
      </c>
      <c r="C49" s="41">
        <v>770</v>
      </c>
      <c r="D49" s="65">
        <v>9795</v>
      </c>
      <c r="E49" s="41">
        <v>9795</v>
      </c>
      <c r="F49" s="43">
        <v>14326</v>
      </c>
      <c r="G49" s="41">
        <v>2641</v>
      </c>
      <c r="H49" s="63">
        <f t="shared" si="4"/>
        <v>18.43501326259947</v>
      </c>
      <c r="I49" s="34"/>
    </row>
    <row r="50" spans="1:9" ht="30" thickBot="1" thickTop="1">
      <c r="A50" s="84" t="s">
        <v>134</v>
      </c>
      <c r="B50" s="44">
        <v>0</v>
      </c>
      <c r="C50" s="44">
        <v>0</v>
      </c>
      <c r="D50" s="8">
        <v>0</v>
      </c>
      <c r="E50" s="8">
        <v>0</v>
      </c>
      <c r="F50" s="8">
        <v>53</v>
      </c>
      <c r="G50" s="8">
        <v>53</v>
      </c>
      <c r="H50" s="83">
        <f t="shared" si="4"/>
        <v>100</v>
      </c>
      <c r="I50" s="34"/>
    </row>
    <row r="51" spans="1:9" ht="15.75" thickBot="1" thickTop="1">
      <c r="A51" s="42" t="s">
        <v>38</v>
      </c>
      <c r="B51" s="44">
        <f>B48+B44+B42+B38+B32+B30+B26+B20+B16+B15+B7</f>
        <v>544370</v>
      </c>
      <c r="C51" s="44">
        <f>C48+C44+C38+C32+C26+C16+C7+C20</f>
        <v>61320</v>
      </c>
      <c r="D51" s="82">
        <f>D7+D15+D16+D20+D26+D30+D32+D38+D42+D44+D48+D50</f>
        <v>606291</v>
      </c>
      <c r="E51" s="82">
        <f>E7+E15+E16+E20+E26+E30+E32+E38+E42+E44+E48+E50</f>
        <v>590832</v>
      </c>
      <c r="F51" s="44">
        <f>F48+F44+F42+F38+F32+F30+F26+F16+F15+F7+F20+F50</f>
        <v>575027</v>
      </c>
      <c r="G51" s="44">
        <f>G48+G44+G42+G38+G32+G30+G26+G16+G15+G7+G20+G50</f>
        <v>60532</v>
      </c>
      <c r="H51" s="63">
        <f t="shared" si="4"/>
        <v>10.526810045441344</v>
      </c>
      <c r="I51" s="34"/>
    </row>
    <row r="52" spans="2:9" ht="13.5" thickTop="1">
      <c r="B52" s="34"/>
      <c r="C52" s="34"/>
      <c r="D52" s="34"/>
      <c r="E52" s="34"/>
      <c r="F52" s="34"/>
      <c r="G52" s="34"/>
      <c r="H52" s="34"/>
      <c r="I52" s="34"/>
    </row>
    <row r="53" spans="1:9" ht="15.75">
      <c r="A53" s="45" t="s">
        <v>40</v>
      </c>
      <c r="B53" s="45"/>
      <c r="C53" s="45"/>
      <c r="D53" s="45"/>
      <c r="E53" s="45"/>
      <c r="F53" s="45"/>
      <c r="G53" s="45"/>
      <c r="H53" s="34"/>
      <c r="I53" s="34"/>
    </row>
    <row r="54" spans="1:9" ht="15.75">
      <c r="A54" s="45" t="s">
        <v>41</v>
      </c>
      <c r="B54" s="45"/>
      <c r="C54" s="45"/>
      <c r="D54" s="45"/>
      <c r="E54" s="45"/>
      <c r="F54" s="45" t="s">
        <v>42</v>
      </c>
      <c r="G54" s="45"/>
      <c r="H54" s="34"/>
      <c r="I54" s="34"/>
    </row>
    <row r="55" spans="8:9" ht="12.75"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  <row r="88" spans="2:9" ht="12.75">
      <c r="B88" s="34"/>
      <c r="C88" s="34"/>
      <c r="D88" s="34"/>
      <c r="E88" s="34"/>
      <c r="F88" s="34"/>
      <c r="G88" s="34"/>
      <c r="H88" s="34"/>
      <c r="I88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0">
      <selection activeCell="F7" sqref="F7:G26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3" customHeight="1"/>
    <row r="2" spans="1:8" ht="18.75">
      <c r="A2" s="85" t="s">
        <v>16</v>
      </c>
      <c r="B2" s="85"/>
      <c r="C2" s="85"/>
      <c r="D2" s="85"/>
      <c r="E2" s="85"/>
      <c r="F2" s="85"/>
      <c r="G2" s="85"/>
      <c r="H2" s="85"/>
    </row>
    <row r="3" spans="1:8" ht="18.75">
      <c r="A3" s="85" t="s">
        <v>17</v>
      </c>
      <c r="B3" s="85"/>
      <c r="C3" s="85"/>
      <c r="D3" s="85"/>
      <c r="E3" s="85"/>
      <c r="F3" s="85"/>
      <c r="G3" s="85"/>
      <c r="H3" s="85"/>
    </row>
    <row r="4" spans="1:8" ht="19.5" thickBot="1">
      <c r="A4" s="85" t="s">
        <v>139</v>
      </c>
      <c r="B4" s="85"/>
      <c r="C4" s="85"/>
      <c r="D4" s="85"/>
      <c r="E4" s="85"/>
      <c r="F4" s="85"/>
      <c r="G4" s="85"/>
      <c r="H4" s="85"/>
    </row>
    <row r="5" ht="13.5" hidden="1" thickBot="1"/>
    <row r="6" spans="1:8" ht="65.25" customHeight="1" thickBot="1" thickTop="1">
      <c r="A6" s="5"/>
      <c r="B6" s="59" t="s">
        <v>89</v>
      </c>
      <c r="C6" s="60" t="s">
        <v>90</v>
      </c>
      <c r="D6" s="47" t="s">
        <v>128</v>
      </c>
      <c r="E6" s="48" t="s">
        <v>129</v>
      </c>
      <c r="F6" s="54" t="s">
        <v>140</v>
      </c>
      <c r="G6" s="56" t="s">
        <v>141</v>
      </c>
      <c r="H6" s="9" t="s">
        <v>0</v>
      </c>
    </row>
    <row r="7" spans="1:8" ht="16.5" thickTop="1">
      <c r="A7" s="14" t="s">
        <v>1</v>
      </c>
      <c r="B7" s="22">
        <f>B8+B9+B10+B11+B12+B13+B14</f>
        <v>154390</v>
      </c>
      <c r="C7" s="22">
        <f>C8+C9+C10+C11+C12+C13+C14</f>
        <v>36440</v>
      </c>
      <c r="D7" s="22">
        <f>D8+D9+D10+D11+D12+D13</f>
        <v>156938</v>
      </c>
      <c r="E7" s="22">
        <f>E8+E9+E10+E11+E12+E13</f>
        <v>173239</v>
      </c>
      <c r="F7" s="22">
        <f>F8+F9+F10+F11+F12+F13+F14</f>
        <v>161787</v>
      </c>
      <c r="G7" s="22">
        <f>G8+G9+G10+G11+G12+G13+G14</f>
        <v>35449</v>
      </c>
      <c r="H7" s="23">
        <f aca="true" t="shared" si="0" ref="H7:H13">ROUND(G7/F7*100,1)</f>
        <v>21.9</v>
      </c>
    </row>
    <row r="8" spans="1:8" ht="31.5">
      <c r="A8" s="15" t="s">
        <v>2</v>
      </c>
      <c r="B8" s="57">
        <v>120000</v>
      </c>
      <c r="C8" s="58">
        <v>26650</v>
      </c>
      <c r="D8" s="57">
        <v>120129</v>
      </c>
      <c r="E8" s="58">
        <v>126002</v>
      </c>
      <c r="F8" s="57">
        <v>123500</v>
      </c>
      <c r="G8" s="58">
        <v>25004</v>
      </c>
      <c r="H8" s="26">
        <f t="shared" si="0"/>
        <v>20.2</v>
      </c>
    </row>
    <row r="9" spans="1:8" ht="15.75">
      <c r="A9" s="15" t="s">
        <v>67</v>
      </c>
      <c r="B9" s="57">
        <v>15939</v>
      </c>
      <c r="C9" s="58">
        <v>5032</v>
      </c>
      <c r="D9" s="57">
        <v>15939</v>
      </c>
      <c r="E9" s="58">
        <v>25901</v>
      </c>
      <c r="F9" s="57">
        <v>17700</v>
      </c>
      <c r="G9" s="58">
        <v>4490</v>
      </c>
      <c r="H9" s="26">
        <f t="shared" si="0"/>
        <v>25.4</v>
      </c>
    </row>
    <row r="10" spans="1:8" ht="33.75" customHeight="1">
      <c r="A10" s="15" t="s">
        <v>3</v>
      </c>
      <c r="B10" s="57">
        <v>5349</v>
      </c>
      <c r="C10" s="58">
        <v>1410</v>
      </c>
      <c r="D10" s="57">
        <v>5796</v>
      </c>
      <c r="E10" s="58">
        <v>5996</v>
      </c>
      <c r="F10" s="57">
        <v>5774</v>
      </c>
      <c r="G10" s="58">
        <v>1667</v>
      </c>
      <c r="H10" s="26">
        <f t="shared" si="0"/>
        <v>28.9</v>
      </c>
    </row>
    <row r="11" spans="1:8" ht="31.5">
      <c r="A11" s="15" t="s">
        <v>4</v>
      </c>
      <c r="B11" s="57">
        <v>1807</v>
      </c>
      <c r="C11" s="58">
        <v>10</v>
      </c>
      <c r="D11" s="57">
        <v>1932</v>
      </c>
      <c r="E11" s="58">
        <v>2006</v>
      </c>
      <c r="F11" s="57">
        <v>2070</v>
      </c>
      <c r="G11" s="58">
        <v>56</v>
      </c>
      <c r="H11" s="26">
        <f t="shared" si="0"/>
        <v>2.7</v>
      </c>
    </row>
    <row r="12" spans="1:8" ht="15.75">
      <c r="A12" s="15" t="s">
        <v>5</v>
      </c>
      <c r="B12" s="57">
        <v>10687</v>
      </c>
      <c r="C12" s="58">
        <v>3114</v>
      </c>
      <c r="D12" s="57">
        <v>12278</v>
      </c>
      <c r="E12" s="58">
        <v>12280</v>
      </c>
      <c r="F12" s="57">
        <v>11800</v>
      </c>
      <c r="G12" s="58">
        <v>4069</v>
      </c>
      <c r="H12" s="26">
        <f t="shared" si="0"/>
        <v>34.5</v>
      </c>
    </row>
    <row r="13" spans="1:8" ht="15.75">
      <c r="A13" s="15" t="s">
        <v>6</v>
      </c>
      <c r="B13" s="57">
        <v>608</v>
      </c>
      <c r="C13" s="58">
        <v>224</v>
      </c>
      <c r="D13" s="57">
        <v>864</v>
      </c>
      <c r="E13" s="58">
        <v>1054</v>
      </c>
      <c r="F13" s="57">
        <v>943</v>
      </c>
      <c r="G13" s="58">
        <v>163</v>
      </c>
      <c r="H13" s="26">
        <f t="shared" si="0"/>
        <v>17.3</v>
      </c>
    </row>
    <row r="14" spans="1:8" ht="47.25" hidden="1">
      <c r="A14" s="15" t="s">
        <v>7</v>
      </c>
      <c r="B14" s="24">
        <v>0</v>
      </c>
      <c r="C14" s="7">
        <v>0</v>
      </c>
      <c r="D14" s="49">
        <v>0</v>
      </c>
      <c r="E14" s="49">
        <v>0</v>
      </c>
      <c r="F14" s="24">
        <v>0</v>
      </c>
      <c r="G14" s="7">
        <v>0</v>
      </c>
      <c r="H14" s="28">
        <v>0</v>
      </c>
    </row>
    <row r="15" spans="1:8" ht="31.5">
      <c r="A15" s="16" t="s">
        <v>9</v>
      </c>
      <c r="B15" s="25">
        <f aca="true" t="shared" si="1" ref="B15:G15">B16+B17+B18+B19+B20+B21</f>
        <v>4107</v>
      </c>
      <c r="C15" s="25">
        <f t="shared" si="1"/>
        <v>1560</v>
      </c>
      <c r="D15" s="25">
        <f t="shared" si="1"/>
        <v>16283</v>
      </c>
      <c r="E15" s="25">
        <f t="shared" si="1"/>
        <v>17249</v>
      </c>
      <c r="F15" s="25">
        <f t="shared" si="1"/>
        <v>6951</v>
      </c>
      <c r="G15" s="25">
        <f t="shared" si="1"/>
        <v>3848</v>
      </c>
      <c r="H15" s="26">
        <f aca="true" t="shared" si="2" ref="H15:H23">ROUND(G15/F15*100,1)</f>
        <v>55.4</v>
      </c>
    </row>
    <row r="16" spans="1:8" ht="47.25" customHeight="1">
      <c r="A16" s="17" t="s">
        <v>10</v>
      </c>
      <c r="B16" s="24">
        <v>2296</v>
      </c>
      <c r="C16" s="7">
        <v>802</v>
      </c>
      <c r="D16" s="24">
        <v>2689</v>
      </c>
      <c r="E16" s="7">
        <v>2873</v>
      </c>
      <c r="F16" s="24">
        <v>2487</v>
      </c>
      <c r="G16" s="7">
        <v>370</v>
      </c>
      <c r="H16" s="26">
        <f t="shared" si="2"/>
        <v>14.9</v>
      </c>
    </row>
    <row r="17" spans="1:8" ht="48" customHeight="1">
      <c r="A17" s="15" t="s">
        <v>11</v>
      </c>
      <c r="B17" s="57">
        <v>227</v>
      </c>
      <c r="C17" s="58">
        <v>120</v>
      </c>
      <c r="D17" s="57">
        <v>385</v>
      </c>
      <c r="E17" s="58">
        <v>503</v>
      </c>
      <c r="F17" s="57">
        <v>489</v>
      </c>
      <c r="G17" s="58">
        <v>17</v>
      </c>
      <c r="H17" s="26">
        <f t="shared" si="2"/>
        <v>3.5</v>
      </c>
    </row>
    <row r="18" spans="1:8" ht="47.25">
      <c r="A18" s="15" t="s">
        <v>44</v>
      </c>
      <c r="B18" s="57">
        <v>191</v>
      </c>
      <c r="C18" s="58">
        <v>76</v>
      </c>
      <c r="D18" s="57">
        <v>760</v>
      </c>
      <c r="E18" s="58">
        <v>797</v>
      </c>
      <c r="F18" s="57">
        <v>138</v>
      </c>
      <c r="G18" s="58">
        <v>262</v>
      </c>
      <c r="H18" s="26">
        <f t="shared" si="2"/>
        <v>189.9</v>
      </c>
    </row>
    <row r="19" spans="1:8" ht="15.75">
      <c r="A19" s="15" t="s">
        <v>12</v>
      </c>
      <c r="B19" s="57">
        <v>1000</v>
      </c>
      <c r="C19" s="58">
        <v>136</v>
      </c>
      <c r="D19" s="57">
        <v>1088</v>
      </c>
      <c r="E19" s="58">
        <v>1262</v>
      </c>
      <c r="F19" s="57">
        <v>860</v>
      </c>
      <c r="G19" s="58">
        <v>218</v>
      </c>
      <c r="H19" s="26">
        <f t="shared" si="2"/>
        <v>25.3</v>
      </c>
    </row>
    <row r="20" spans="1:8" ht="63">
      <c r="A20" s="15" t="s">
        <v>62</v>
      </c>
      <c r="B20" s="57">
        <v>0</v>
      </c>
      <c r="C20" s="58">
        <v>4</v>
      </c>
      <c r="D20" s="57">
        <v>6295</v>
      </c>
      <c r="E20" s="58">
        <v>6708</v>
      </c>
      <c r="F20" s="57">
        <v>0</v>
      </c>
      <c r="G20" s="58">
        <v>4</v>
      </c>
      <c r="H20" s="26">
        <v>0</v>
      </c>
    </row>
    <row r="21" spans="1:8" ht="31.5">
      <c r="A21" s="15" t="s">
        <v>13</v>
      </c>
      <c r="B21" s="24">
        <v>393</v>
      </c>
      <c r="C21" s="7">
        <v>422</v>
      </c>
      <c r="D21" s="24">
        <v>5066</v>
      </c>
      <c r="E21" s="7">
        <v>5106</v>
      </c>
      <c r="F21" s="24">
        <v>2977</v>
      </c>
      <c r="G21" s="7">
        <v>2977</v>
      </c>
      <c r="H21" s="26">
        <f t="shared" si="2"/>
        <v>100</v>
      </c>
    </row>
    <row r="22" spans="1:8" ht="31.5">
      <c r="A22" s="16" t="s">
        <v>14</v>
      </c>
      <c r="B22" s="32">
        <f aca="true" t="shared" si="3" ref="B22:G22">B15+B7</f>
        <v>158497</v>
      </c>
      <c r="C22" s="32">
        <f t="shared" si="3"/>
        <v>38000</v>
      </c>
      <c r="D22" s="21">
        <f t="shared" si="3"/>
        <v>173221</v>
      </c>
      <c r="E22" s="32">
        <f t="shared" si="3"/>
        <v>190488</v>
      </c>
      <c r="F22" s="32">
        <f t="shared" si="3"/>
        <v>168738</v>
      </c>
      <c r="G22" s="32">
        <f t="shared" si="3"/>
        <v>39297</v>
      </c>
      <c r="H22" s="26">
        <f t="shared" si="2"/>
        <v>23.3</v>
      </c>
    </row>
    <row r="23" spans="1:8" ht="31.5">
      <c r="A23" s="18" t="s">
        <v>55</v>
      </c>
      <c r="B23" s="29">
        <v>371714</v>
      </c>
      <c r="C23" s="52">
        <v>107537</v>
      </c>
      <c r="D23" s="29">
        <v>406427</v>
      </c>
      <c r="E23" s="52">
        <v>406337</v>
      </c>
      <c r="F23" s="29">
        <v>400473</v>
      </c>
      <c r="G23" s="52">
        <v>92494</v>
      </c>
      <c r="H23" s="33">
        <f t="shared" si="2"/>
        <v>23.1</v>
      </c>
    </row>
    <row r="24" spans="1:8" ht="31.5">
      <c r="A24" s="18" t="s">
        <v>103</v>
      </c>
      <c r="B24" s="29">
        <v>0</v>
      </c>
      <c r="C24" s="52">
        <v>0</v>
      </c>
      <c r="D24" s="66">
        <v>66</v>
      </c>
      <c r="E24" s="52">
        <v>66</v>
      </c>
      <c r="F24" s="29">
        <v>0</v>
      </c>
      <c r="G24" s="52">
        <v>0</v>
      </c>
      <c r="H24" s="33">
        <v>0</v>
      </c>
    </row>
    <row r="25" spans="1:8" ht="48" thickBot="1">
      <c r="A25" s="16" t="s">
        <v>88</v>
      </c>
      <c r="B25" s="27">
        <v>0</v>
      </c>
      <c r="C25" s="8">
        <v>-76</v>
      </c>
      <c r="D25" s="13">
        <v>-76</v>
      </c>
      <c r="E25" s="8">
        <v>-386</v>
      </c>
      <c r="F25" s="27">
        <v>0</v>
      </c>
      <c r="G25" s="8">
        <v>-368</v>
      </c>
      <c r="H25" s="28" t="s">
        <v>8</v>
      </c>
    </row>
    <row r="26" spans="1:8" ht="28.5" customHeight="1" thickBot="1" thickTop="1">
      <c r="A26" s="6" t="s">
        <v>15</v>
      </c>
      <c r="B26" s="30">
        <f>B22+B23</f>
        <v>530211</v>
      </c>
      <c r="C26" s="30">
        <f>C25+C23+C22</f>
        <v>145461</v>
      </c>
      <c r="D26" s="68">
        <f>D22+D23+D24+D25</f>
        <v>579638</v>
      </c>
      <c r="E26" s="30">
        <f>E22+E24+E23+E25</f>
        <v>596505</v>
      </c>
      <c r="F26" s="30">
        <f>F22+F23</f>
        <v>569211</v>
      </c>
      <c r="G26" s="30">
        <f>G25+G23+G22</f>
        <v>131423</v>
      </c>
      <c r="H26" s="19">
        <f>ROUND(G26/F26*100,1)</f>
        <v>23.1</v>
      </c>
    </row>
    <row r="27" spans="1:8" ht="28.5" customHeight="1" hidden="1" thickTop="1">
      <c r="A27" s="2"/>
      <c r="B27" s="3"/>
      <c r="C27" s="3"/>
      <c r="D27" s="3"/>
      <c r="E27" s="3"/>
      <c r="F27" s="3"/>
      <c r="G27" s="3"/>
      <c r="H27" s="3"/>
    </row>
    <row r="28" spans="1:8" ht="16.5" thickTop="1">
      <c r="A28" s="45" t="s">
        <v>40</v>
      </c>
      <c r="B28" s="45"/>
      <c r="C28" s="45"/>
      <c r="D28" s="45"/>
      <c r="E28" s="45"/>
      <c r="F28" s="45"/>
      <c r="G28" s="45"/>
      <c r="H28" s="4"/>
    </row>
    <row r="29" spans="1:8" ht="15.75">
      <c r="A29" s="45" t="s">
        <v>41</v>
      </c>
      <c r="B29" s="45"/>
      <c r="C29" s="45"/>
      <c r="D29" s="45"/>
      <c r="E29" s="45"/>
      <c r="F29" s="45" t="s">
        <v>42</v>
      </c>
      <c r="G29" s="45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21">
      <selection activeCell="J48" sqref="J48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" customHeight="1" thickBot="1">
      <c r="A4" s="86" t="s">
        <v>139</v>
      </c>
      <c r="B4" s="86"/>
      <c r="C4" s="86"/>
      <c r="D4" s="86"/>
      <c r="E4" s="86"/>
      <c r="F4" s="86"/>
      <c r="G4" s="86"/>
      <c r="H4" s="86"/>
    </row>
    <row r="5" ht="2.25" customHeight="1" hidden="1" thickBot="1"/>
    <row r="6" spans="1:9" ht="65.25" thickBot="1" thickTop="1">
      <c r="A6" s="35"/>
      <c r="B6" s="54" t="s">
        <v>89</v>
      </c>
      <c r="C6" s="55" t="s">
        <v>90</v>
      </c>
      <c r="D6" s="10" t="s">
        <v>128</v>
      </c>
      <c r="E6" s="31" t="s">
        <v>129</v>
      </c>
      <c r="F6" s="54" t="s">
        <v>140</v>
      </c>
      <c r="G6" s="56" t="s">
        <v>142</v>
      </c>
      <c r="H6" s="9" t="s">
        <v>0</v>
      </c>
      <c r="I6" s="34"/>
    </row>
    <row r="7" spans="1:9" ht="29.25" thickTop="1">
      <c r="A7" s="36" t="s">
        <v>18</v>
      </c>
      <c r="B7" s="50">
        <f>B8+B9+B10+B11+B12+B13+B14</f>
        <v>58560</v>
      </c>
      <c r="C7" s="50">
        <f>C8+C9+C10+C11+C12+C13+C14</f>
        <v>18280</v>
      </c>
      <c r="D7" s="50">
        <f>D8+D9+D10+D12+D13+D14+D11</f>
        <v>82378</v>
      </c>
      <c r="E7" s="50">
        <f>E8+E9+E10+E12+E13+E14+E11</f>
        <v>81335</v>
      </c>
      <c r="F7" s="50">
        <f>F8+F9+F10+F13+F14+F12+F11</f>
        <v>61826</v>
      </c>
      <c r="G7" s="50">
        <f>G8+G9+G10+G13+G14+G12+G11</f>
        <v>16495</v>
      </c>
      <c r="H7" s="63">
        <f>G7/F7*100</f>
        <v>26.679714036166015</v>
      </c>
      <c r="I7" s="34"/>
    </row>
    <row r="8" spans="1:9" ht="15">
      <c r="A8" s="37" t="s">
        <v>39</v>
      </c>
      <c r="B8" s="24">
        <v>9652</v>
      </c>
      <c r="C8" s="7">
        <v>2337</v>
      </c>
      <c r="D8" s="46">
        <v>15031</v>
      </c>
      <c r="E8" s="7">
        <v>14811</v>
      </c>
      <c r="F8" s="24">
        <v>9678</v>
      </c>
      <c r="G8" s="7">
        <v>1770</v>
      </c>
      <c r="H8" s="63">
        <f>G8/F8*100</f>
        <v>18.288902665840048</v>
      </c>
      <c r="I8" s="34"/>
    </row>
    <row r="9" spans="1:9" ht="15">
      <c r="A9" s="38" t="s">
        <v>19</v>
      </c>
      <c r="B9" s="24">
        <v>7175</v>
      </c>
      <c r="C9" s="7">
        <v>2728</v>
      </c>
      <c r="D9" s="46">
        <v>11051</v>
      </c>
      <c r="E9" s="7">
        <v>11000</v>
      </c>
      <c r="F9" s="24">
        <v>7627</v>
      </c>
      <c r="G9" s="7">
        <v>2244</v>
      </c>
      <c r="H9" s="63">
        <f>G9/F9*100</f>
        <v>29.421791005637864</v>
      </c>
      <c r="I9" s="34"/>
    </row>
    <row r="10" spans="1:9" ht="15">
      <c r="A10" s="38" t="s">
        <v>20</v>
      </c>
      <c r="B10" s="24">
        <v>24139</v>
      </c>
      <c r="C10" s="7">
        <v>7957</v>
      </c>
      <c r="D10" s="46">
        <v>35328</v>
      </c>
      <c r="E10" s="7">
        <v>34785</v>
      </c>
      <c r="F10" s="24">
        <v>27131</v>
      </c>
      <c r="G10" s="7">
        <v>7714</v>
      </c>
      <c r="H10" s="63">
        <f>G10/F10*100</f>
        <v>28.432420478419516</v>
      </c>
      <c r="I10" s="34"/>
    </row>
    <row r="11" spans="1:9" ht="15">
      <c r="A11" s="38" t="s">
        <v>52</v>
      </c>
      <c r="B11" s="24">
        <v>14</v>
      </c>
      <c r="C11" s="7">
        <v>0</v>
      </c>
      <c r="D11" s="46">
        <v>36</v>
      </c>
      <c r="E11" s="7">
        <v>36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4532</v>
      </c>
      <c r="C12" s="7">
        <v>1441</v>
      </c>
      <c r="D12" s="46">
        <v>6987</v>
      </c>
      <c r="E12" s="7">
        <v>6966</v>
      </c>
      <c r="F12" s="24">
        <v>4653</v>
      </c>
      <c r="G12" s="7">
        <v>1379</v>
      </c>
      <c r="H12" s="63">
        <f aca="true" t="shared" si="0" ref="H12:H17">G12/F12*100</f>
        <v>29.636793466580702</v>
      </c>
      <c r="I12" s="34"/>
    </row>
    <row r="13" spans="1:9" ht="15">
      <c r="A13" s="38" t="s">
        <v>60</v>
      </c>
      <c r="B13" s="24">
        <v>1020</v>
      </c>
      <c r="C13" s="7">
        <v>0</v>
      </c>
      <c r="D13" s="46">
        <v>0</v>
      </c>
      <c r="E13" s="7">
        <v>0</v>
      </c>
      <c r="F13" s="24">
        <v>314</v>
      </c>
      <c r="G13" s="7">
        <v>0</v>
      </c>
      <c r="H13" s="63">
        <f t="shared" si="0"/>
        <v>0</v>
      </c>
      <c r="I13" s="34"/>
    </row>
    <row r="14" spans="1:9" ht="30">
      <c r="A14" s="38" t="s">
        <v>21</v>
      </c>
      <c r="B14" s="24">
        <v>12028</v>
      </c>
      <c r="C14" s="7">
        <v>3817</v>
      </c>
      <c r="D14" s="46">
        <v>13945</v>
      </c>
      <c r="E14" s="7">
        <v>13737</v>
      </c>
      <c r="F14" s="24">
        <v>12423</v>
      </c>
      <c r="G14" s="7">
        <v>3388</v>
      </c>
      <c r="H14" s="63">
        <f t="shared" si="0"/>
        <v>27.271995492232147</v>
      </c>
      <c r="I14" s="34"/>
    </row>
    <row r="15" spans="1:9" ht="14.25">
      <c r="A15" s="39" t="s">
        <v>22</v>
      </c>
      <c r="B15" s="27">
        <v>1470</v>
      </c>
      <c r="C15" s="8">
        <v>0</v>
      </c>
      <c r="D15" s="13">
        <v>1470</v>
      </c>
      <c r="E15" s="8">
        <v>1470</v>
      </c>
      <c r="F15" s="27">
        <v>1503</v>
      </c>
      <c r="G15" s="8">
        <v>361</v>
      </c>
      <c r="H15" s="63">
        <f t="shared" si="0"/>
        <v>24.018629407850963</v>
      </c>
      <c r="I15" s="34"/>
    </row>
    <row r="16" spans="1:9" ht="46.5" customHeight="1">
      <c r="A16" s="39" t="s">
        <v>46</v>
      </c>
      <c r="B16" s="27">
        <f>B18+B19+B17</f>
        <v>1260</v>
      </c>
      <c r="C16" s="27">
        <f>C18+C19</f>
        <v>231</v>
      </c>
      <c r="D16" s="13">
        <f>D17+D19+D18</f>
        <v>2741</v>
      </c>
      <c r="E16" s="13">
        <f>E17+E19+E18</f>
        <v>2632</v>
      </c>
      <c r="F16" s="27">
        <f>F17+F18+F19</f>
        <v>1257</v>
      </c>
      <c r="G16" s="27">
        <f>G17+G18+G19</f>
        <v>226</v>
      </c>
      <c r="H16" s="63">
        <f t="shared" si="0"/>
        <v>17.979315831344472</v>
      </c>
      <c r="I16" s="34"/>
    </row>
    <row r="17" spans="1:9" ht="18" customHeight="1">
      <c r="A17" s="38" t="s">
        <v>87</v>
      </c>
      <c r="B17" s="24">
        <v>216</v>
      </c>
      <c r="C17" s="46">
        <v>0</v>
      </c>
      <c r="D17" s="46">
        <v>1499</v>
      </c>
      <c r="E17" s="7">
        <v>1499</v>
      </c>
      <c r="F17" s="24">
        <v>218</v>
      </c>
      <c r="G17" s="7">
        <v>28</v>
      </c>
      <c r="H17" s="63">
        <f t="shared" si="0"/>
        <v>12.844036697247708</v>
      </c>
      <c r="I17" s="34"/>
    </row>
    <row r="18" spans="1:9" ht="30">
      <c r="A18" s="38" t="s">
        <v>77</v>
      </c>
      <c r="B18" s="24">
        <v>0</v>
      </c>
      <c r="C18" s="46">
        <v>0</v>
      </c>
      <c r="D18" s="46">
        <v>216</v>
      </c>
      <c r="E18" s="46">
        <v>125</v>
      </c>
      <c r="F18" s="24">
        <v>0</v>
      </c>
      <c r="G18" s="46">
        <v>0</v>
      </c>
      <c r="H18" s="63">
        <v>0</v>
      </c>
      <c r="I18" s="34"/>
    </row>
    <row r="19" spans="1:9" ht="15">
      <c r="A19" s="38" t="s">
        <v>59</v>
      </c>
      <c r="B19" s="24">
        <v>1044</v>
      </c>
      <c r="C19" s="46">
        <v>231</v>
      </c>
      <c r="D19" s="46">
        <v>1026</v>
      </c>
      <c r="E19" s="46">
        <v>1008</v>
      </c>
      <c r="F19" s="49">
        <v>1039</v>
      </c>
      <c r="G19" s="46">
        <v>198</v>
      </c>
      <c r="H19" s="63">
        <f>G19/F19*100</f>
        <v>19.056785370548603</v>
      </c>
      <c r="I19" s="34"/>
    </row>
    <row r="20" spans="1:9" ht="19.5" customHeight="1">
      <c r="A20" s="39" t="s">
        <v>23</v>
      </c>
      <c r="B20" s="25">
        <f>B21+B22+B23+B24+B25</f>
        <v>23013</v>
      </c>
      <c r="C20" s="25">
        <f>C21+C22+C23+C24+C25</f>
        <v>1908</v>
      </c>
      <c r="D20" s="12">
        <f>D21+D22+D23+D24+D25</f>
        <v>28507</v>
      </c>
      <c r="E20" s="12">
        <f>E21+E22+E23+E24+E25</f>
        <v>27636</v>
      </c>
      <c r="F20" s="27">
        <f>F21+F23+F24+F25+F22</f>
        <v>30821</v>
      </c>
      <c r="G20" s="27">
        <f>G21+G23+G24+G25+G22</f>
        <v>1716</v>
      </c>
      <c r="H20" s="63">
        <f>G20/F20*100</f>
        <v>5.567632458388761</v>
      </c>
      <c r="I20" s="34"/>
    </row>
    <row r="21" spans="1:9" ht="30">
      <c r="A21" s="38" t="s">
        <v>63</v>
      </c>
      <c r="B21" s="24">
        <v>921</v>
      </c>
      <c r="C21" s="7">
        <v>0</v>
      </c>
      <c r="D21" s="46">
        <v>921</v>
      </c>
      <c r="E21" s="46">
        <v>920</v>
      </c>
      <c r="F21" s="24">
        <v>896</v>
      </c>
      <c r="G21" s="7">
        <v>0</v>
      </c>
      <c r="H21" s="63">
        <v>0</v>
      </c>
      <c r="I21" s="34"/>
    </row>
    <row r="22" spans="1:9" ht="15">
      <c r="A22" s="38" t="s">
        <v>107</v>
      </c>
      <c r="B22" s="24">
        <v>0</v>
      </c>
      <c r="C22" s="7">
        <v>0</v>
      </c>
      <c r="D22" s="46">
        <v>444</v>
      </c>
      <c r="E22" s="7">
        <v>444</v>
      </c>
      <c r="F22" s="24">
        <v>428</v>
      </c>
      <c r="G22" s="7">
        <v>0</v>
      </c>
      <c r="H22" s="63">
        <v>0</v>
      </c>
      <c r="I22" s="34"/>
    </row>
    <row r="23" spans="1:9" ht="15">
      <c r="A23" s="38" t="s">
        <v>68</v>
      </c>
      <c r="B23" s="24">
        <v>15939</v>
      </c>
      <c r="C23" s="7">
        <v>0</v>
      </c>
      <c r="D23" s="46">
        <v>26803</v>
      </c>
      <c r="E23" s="7">
        <v>25933</v>
      </c>
      <c r="F23" s="24">
        <v>22807</v>
      </c>
      <c r="G23" s="7">
        <v>0</v>
      </c>
      <c r="H23" s="63">
        <f>G23/F23*100</f>
        <v>0</v>
      </c>
      <c r="I23" s="34"/>
    </row>
    <row r="24" spans="1:9" ht="15">
      <c r="A24" s="38" t="s">
        <v>84</v>
      </c>
      <c r="B24" s="24">
        <v>6075</v>
      </c>
      <c r="C24" s="7">
        <v>1830</v>
      </c>
      <c r="D24" s="46">
        <v>0</v>
      </c>
      <c r="E24" s="46">
        <v>0</v>
      </c>
      <c r="F24" s="24">
        <v>6352</v>
      </c>
      <c r="G24" s="7">
        <v>1638</v>
      </c>
      <c r="H24" s="63">
        <f>G24/F24*100</f>
        <v>25.787153652392945</v>
      </c>
      <c r="I24" s="34"/>
    </row>
    <row r="25" spans="1:9" ht="30">
      <c r="A25" s="38" t="s">
        <v>58</v>
      </c>
      <c r="B25" s="24">
        <v>78</v>
      </c>
      <c r="C25" s="7">
        <v>78</v>
      </c>
      <c r="D25" s="20">
        <v>339</v>
      </c>
      <c r="E25" s="49">
        <v>339</v>
      </c>
      <c r="F25" s="24">
        <v>338</v>
      </c>
      <c r="G25" s="7">
        <v>78</v>
      </c>
      <c r="H25" s="63">
        <f>G25/F25*100</f>
        <v>23.076923076923077</v>
      </c>
      <c r="I25" s="34"/>
    </row>
    <row r="26" spans="1:9" ht="28.5">
      <c r="A26" s="39" t="s">
        <v>24</v>
      </c>
      <c r="B26" s="25">
        <f aca="true" t="shared" si="1" ref="B26:G26">B27+B28+B29</f>
        <v>15781</v>
      </c>
      <c r="C26" s="25">
        <f t="shared" si="1"/>
        <v>3488</v>
      </c>
      <c r="D26" s="12">
        <f t="shared" si="1"/>
        <v>36337</v>
      </c>
      <c r="E26" s="25">
        <f t="shared" si="1"/>
        <v>35196</v>
      </c>
      <c r="F26" s="25">
        <f t="shared" si="1"/>
        <v>17591</v>
      </c>
      <c r="G26" s="25">
        <f t="shared" si="1"/>
        <v>3127</v>
      </c>
      <c r="H26" s="63">
        <f>G26/F26*100</f>
        <v>17.776135523847422</v>
      </c>
      <c r="I26" s="34"/>
    </row>
    <row r="27" spans="1:9" ht="15">
      <c r="A27" s="38" t="s">
        <v>25</v>
      </c>
      <c r="B27" s="24">
        <v>0</v>
      </c>
      <c r="C27" s="7">
        <v>0</v>
      </c>
      <c r="D27" s="46">
        <v>0</v>
      </c>
      <c r="E27" s="7">
        <v>0</v>
      </c>
      <c r="F27" s="24">
        <v>370</v>
      </c>
      <c r="G27" s="7">
        <v>0</v>
      </c>
      <c r="H27" s="63">
        <v>0</v>
      </c>
      <c r="I27" s="34"/>
    </row>
    <row r="28" spans="1:9" ht="15">
      <c r="A28" s="38" t="s">
        <v>26</v>
      </c>
      <c r="B28" s="24">
        <v>0</v>
      </c>
      <c r="C28" s="7">
        <v>0</v>
      </c>
      <c r="D28" s="46">
        <v>0</v>
      </c>
      <c r="E28" s="7">
        <v>0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15781</v>
      </c>
      <c r="C29" s="7">
        <v>3488</v>
      </c>
      <c r="D29" s="46">
        <v>36337</v>
      </c>
      <c r="E29" s="7">
        <v>35196</v>
      </c>
      <c r="F29" s="24">
        <v>17221</v>
      </c>
      <c r="G29" s="7">
        <v>3127</v>
      </c>
      <c r="H29" s="63">
        <f aca="true" t="shared" si="2" ref="H29:H51">G29/F29*100</f>
        <v>18.158062830265372</v>
      </c>
      <c r="I29" s="34"/>
    </row>
    <row r="30" spans="1:9" ht="28.5">
      <c r="A30" s="39" t="s">
        <v>51</v>
      </c>
      <c r="B30" s="27">
        <f>B31</f>
        <v>227</v>
      </c>
      <c r="C30" s="27">
        <f>C31</f>
        <v>0</v>
      </c>
      <c r="D30" s="13">
        <f>D31</f>
        <v>385</v>
      </c>
      <c r="E30" s="13">
        <f>E31</f>
        <v>385</v>
      </c>
      <c r="F30" s="27">
        <f>F31</f>
        <v>582</v>
      </c>
      <c r="G30" s="27">
        <v>0</v>
      </c>
      <c r="H30" s="63">
        <f t="shared" si="2"/>
        <v>0</v>
      </c>
      <c r="I30" s="34"/>
    </row>
    <row r="31" spans="1:9" ht="15">
      <c r="A31" s="53" t="s">
        <v>61</v>
      </c>
      <c r="B31" s="24">
        <v>227</v>
      </c>
      <c r="C31" s="7">
        <v>0</v>
      </c>
      <c r="D31" s="46">
        <v>385</v>
      </c>
      <c r="E31" s="7">
        <v>385</v>
      </c>
      <c r="F31" s="24">
        <v>582</v>
      </c>
      <c r="G31" s="7">
        <v>0</v>
      </c>
      <c r="H31" s="63">
        <f t="shared" si="2"/>
        <v>0</v>
      </c>
      <c r="I31" s="34"/>
    </row>
    <row r="32" spans="1:9" ht="14.25">
      <c r="A32" s="39" t="s">
        <v>48</v>
      </c>
      <c r="B32" s="25">
        <f>B33+B34+B35+B36+B37</f>
        <v>371618</v>
      </c>
      <c r="C32" s="25">
        <f>C33+C34+C35+C36+C37</f>
        <v>88521</v>
      </c>
      <c r="D32" s="25">
        <f>D33+D34+D35+D36+D37</f>
        <v>370517</v>
      </c>
      <c r="E32" s="25">
        <f>E33+E34+E35+E36+E37</f>
        <v>359778</v>
      </c>
      <c r="F32" s="25">
        <f>F33+F34+F35+F36+F37</f>
        <v>387700</v>
      </c>
      <c r="G32" s="25">
        <f>G33+G34+G36+G37</f>
        <v>84658</v>
      </c>
      <c r="H32" s="63">
        <f t="shared" si="2"/>
        <v>21.83595563580088</v>
      </c>
      <c r="I32" s="34"/>
    </row>
    <row r="33" spans="1:9" ht="15">
      <c r="A33" s="38" t="s">
        <v>28</v>
      </c>
      <c r="B33" s="24">
        <v>68574</v>
      </c>
      <c r="C33" s="7">
        <v>18332</v>
      </c>
      <c r="D33" s="46">
        <v>70199</v>
      </c>
      <c r="E33" s="7">
        <v>65634</v>
      </c>
      <c r="F33" s="24">
        <v>75334</v>
      </c>
      <c r="G33" s="7">
        <v>16314</v>
      </c>
      <c r="H33" s="63">
        <f t="shared" si="2"/>
        <v>21.65556057026044</v>
      </c>
      <c r="I33" s="34"/>
    </row>
    <row r="34" spans="1:9" ht="15">
      <c r="A34" s="38" t="s">
        <v>29</v>
      </c>
      <c r="B34" s="24">
        <v>289712</v>
      </c>
      <c r="C34" s="7">
        <v>67045</v>
      </c>
      <c r="D34" s="46">
        <v>279216</v>
      </c>
      <c r="E34" s="7">
        <v>273592</v>
      </c>
      <c r="F34" s="24">
        <v>294143</v>
      </c>
      <c r="G34" s="7">
        <v>65680</v>
      </c>
      <c r="H34" s="63">
        <f t="shared" si="2"/>
        <v>22.32927521647634</v>
      </c>
      <c r="I34" s="34"/>
    </row>
    <row r="35" spans="1:9" ht="15.75">
      <c r="A35" s="61" t="s">
        <v>57</v>
      </c>
      <c r="B35" s="24">
        <v>0</v>
      </c>
      <c r="C35" s="7">
        <v>0</v>
      </c>
      <c r="D35" s="46">
        <v>0</v>
      </c>
      <c r="E35" s="7">
        <v>0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2057</v>
      </c>
      <c r="C36" s="7">
        <v>614</v>
      </c>
      <c r="D36" s="46">
        <v>7330</v>
      </c>
      <c r="E36" s="7">
        <v>7102</v>
      </c>
      <c r="F36" s="24">
        <v>6760</v>
      </c>
      <c r="G36" s="7">
        <v>484</v>
      </c>
      <c r="H36" s="63">
        <f t="shared" si="2"/>
        <v>7.159763313609467</v>
      </c>
      <c r="I36" s="34"/>
    </row>
    <row r="37" spans="1:9" ht="30">
      <c r="A37" s="38" t="s">
        <v>31</v>
      </c>
      <c r="B37" s="24">
        <v>11275</v>
      </c>
      <c r="C37" s="7">
        <v>2530</v>
      </c>
      <c r="D37" s="46">
        <v>13772</v>
      </c>
      <c r="E37" s="7">
        <v>13450</v>
      </c>
      <c r="F37" s="24">
        <v>11463</v>
      </c>
      <c r="G37" s="7">
        <v>2180</v>
      </c>
      <c r="H37" s="63">
        <f t="shared" si="2"/>
        <v>19.017709151182064</v>
      </c>
      <c r="I37" s="34"/>
    </row>
    <row r="38" spans="1:9" ht="33" customHeight="1">
      <c r="A38" s="39" t="s">
        <v>49</v>
      </c>
      <c r="B38" s="25">
        <f aca="true" t="shared" si="3" ref="B38:G38">B39+B40+B41</f>
        <v>53273</v>
      </c>
      <c r="C38" s="25">
        <f t="shared" si="3"/>
        <v>13767</v>
      </c>
      <c r="D38" s="12">
        <f t="shared" si="3"/>
        <v>54848</v>
      </c>
      <c r="E38" s="25">
        <f t="shared" si="3"/>
        <v>54425</v>
      </c>
      <c r="F38" s="25">
        <f t="shared" si="3"/>
        <v>56996</v>
      </c>
      <c r="G38" s="25">
        <f t="shared" si="3"/>
        <v>12422</v>
      </c>
      <c r="H38" s="63">
        <f t="shared" si="2"/>
        <v>21.79451189557162</v>
      </c>
      <c r="I38" s="34"/>
    </row>
    <row r="39" spans="1:9" ht="15">
      <c r="A39" s="38" t="s">
        <v>32</v>
      </c>
      <c r="B39" s="24">
        <v>50639</v>
      </c>
      <c r="C39" s="7">
        <v>13205</v>
      </c>
      <c r="D39" s="46">
        <v>52210</v>
      </c>
      <c r="E39" s="7">
        <v>51932</v>
      </c>
      <c r="F39" s="24">
        <v>53958</v>
      </c>
      <c r="G39" s="7">
        <v>11767</v>
      </c>
      <c r="H39" s="63">
        <f t="shared" si="2"/>
        <v>21.807702286963934</v>
      </c>
      <c r="I39" s="34"/>
    </row>
    <row r="40" spans="1:9" ht="15">
      <c r="A40" s="38" t="s">
        <v>33</v>
      </c>
      <c r="B40" s="24">
        <v>1334</v>
      </c>
      <c r="C40" s="7">
        <v>274</v>
      </c>
      <c r="D40" s="46">
        <v>1352</v>
      </c>
      <c r="E40" s="7">
        <v>1260</v>
      </c>
      <c r="F40" s="24">
        <v>1388</v>
      </c>
      <c r="G40" s="7">
        <v>314</v>
      </c>
      <c r="H40" s="63">
        <f t="shared" si="2"/>
        <v>22.622478386167145</v>
      </c>
      <c r="I40" s="34"/>
    </row>
    <row r="41" spans="1:9" ht="30">
      <c r="A41" s="38" t="s">
        <v>53</v>
      </c>
      <c r="B41" s="24">
        <v>1300</v>
      </c>
      <c r="C41" s="46">
        <v>288</v>
      </c>
      <c r="D41" s="46">
        <v>1286</v>
      </c>
      <c r="E41" s="46">
        <v>1233</v>
      </c>
      <c r="F41" s="24">
        <v>1650</v>
      </c>
      <c r="G41" s="46">
        <v>341</v>
      </c>
      <c r="H41" s="63">
        <f t="shared" si="2"/>
        <v>20.666666666666668</v>
      </c>
      <c r="I41" s="34"/>
    </row>
    <row r="42" spans="1:9" ht="19.5" customHeight="1">
      <c r="A42" s="39" t="s">
        <v>65</v>
      </c>
      <c r="B42" s="25">
        <f>B43</f>
        <v>265</v>
      </c>
      <c r="C42" s="25">
        <f>C43</f>
        <v>0</v>
      </c>
      <c r="D42" s="12">
        <f>D43</f>
        <v>265</v>
      </c>
      <c r="E42" s="25">
        <f>E43</f>
        <v>265</v>
      </c>
      <c r="F42" s="25">
        <f>F43</f>
        <v>274</v>
      </c>
      <c r="G42" s="25">
        <v>0</v>
      </c>
      <c r="H42" s="63">
        <f t="shared" si="2"/>
        <v>0</v>
      </c>
      <c r="I42" s="34"/>
    </row>
    <row r="43" spans="1:9" ht="30.75" customHeight="1">
      <c r="A43" s="38" t="s">
        <v>66</v>
      </c>
      <c r="B43" s="24">
        <v>265</v>
      </c>
      <c r="C43" s="7">
        <v>0</v>
      </c>
      <c r="D43" s="46">
        <v>265</v>
      </c>
      <c r="E43" s="7">
        <v>265</v>
      </c>
      <c r="F43" s="24">
        <v>274</v>
      </c>
      <c r="G43" s="7">
        <v>0</v>
      </c>
      <c r="H43" s="63">
        <f t="shared" si="2"/>
        <v>0</v>
      </c>
      <c r="I43" s="34"/>
    </row>
    <row r="44" spans="1:9" ht="14.25">
      <c r="A44" s="39" t="s">
        <v>50</v>
      </c>
      <c r="B44" s="25">
        <f>B45+B46</f>
        <v>10693</v>
      </c>
      <c r="C44" s="25">
        <f>C45+C46</f>
        <v>2578</v>
      </c>
      <c r="D44" s="12">
        <f>D45+D46+D47</f>
        <v>19048</v>
      </c>
      <c r="E44" s="25">
        <f>E45+E46+E47</f>
        <v>17915</v>
      </c>
      <c r="F44" s="25">
        <f>F45+F46</f>
        <v>10970</v>
      </c>
      <c r="G44" s="25">
        <f>G45+G46</f>
        <v>2058</v>
      </c>
      <c r="H44" s="63">
        <f t="shared" si="2"/>
        <v>18.760255241567915</v>
      </c>
      <c r="I44" s="34"/>
    </row>
    <row r="45" spans="1:9" ht="15">
      <c r="A45" s="38" t="s">
        <v>45</v>
      </c>
      <c r="B45" s="49">
        <v>2875</v>
      </c>
      <c r="C45" s="51">
        <v>309</v>
      </c>
      <c r="D45" s="20">
        <v>995</v>
      </c>
      <c r="E45" s="51">
        <v>995</v>
      </c>
      <c r="F45" s="49">
        <v>3016</v>
      </c>
      <c r="G45" s="51">
        <v>74</v>
      </c>
      <c r="H45" s="63">
        <f t="shared" si="2"/>
        <v>2.453580901856764</v>
      </c>
      <c r="I45" s="34"/>
    </row>
    <row r="46" spans="1:9" ht="15">
      <c r="A46" s="38" t="s">
        <v>34</v>
      </c>
      <c r="B46" s="24">
        <v>7818</v>
      </c>
      <c r="C46" s="7">
        <v>2269</v>
      </c>
      <c r="D46" s="46">
        <v>9359</v>
      </c>
      <c r="E46" s="7">
        <v>8226</v>
      </c>
      <c r="F46" s="24">
        <v>7954</v>
      </c>
      <c r="G46" s="7">
        <v>1984</v>
      </c>
      <c r="H46" s="63">
        <f t="shared" si="2"/>
        <v>24.94342469197888</v>
      </c>
      <c r="I46" s="34"/>
    </row>
    <row r="47" spans="1:9" ht="15">
      <c r="A47" s="40" t="s">
        <v>35</v>
      </c>
      <c r="B47" s="43">
        <v>0</v>
      </c>
      <c r="C47" s="41">
        <v>0</v>
      </c>
      <c r="D47" s="65">
        <v>8694</v>
      </c>
      <c r="E47" s="41">
        <v>8694</v>
      </c>
      <c r="F47" s="43">
        <v>0</v>
      </c>
      <c r="G47" s="41">
        <v>0</v>
      </c>
      <c r="H47" s="63">
        <v>0</v>
      </c>
      <c r="I47" s="34"/>
    </row>
    <row r="48" spans="1:9" ht="28.5">
      <c r="A48" s="62" t="s">
        <v>64</v>
      </c>
      <c r="B48" s="29">
        <f aca="true" t="shared" si="4" ref="B48:G48">B49</f>
        <v>8342</v>
      </c>
      <c r="C48" s="29">
        <f t="shared" si="4"/>
        <v>2390</v>
      </c>
      <c r="D48" s="66">
        <f t="shared" si="4"/>
        <v>9795</v>
      </c>
      <c r="E48" s="29">
        <f t="shared" si="4"/>
        <v>9795</v>
      </c>
      <c r="F48" s="29">
        <f t="shared" si="4"/>
        <v>14435</v>
      </c>
      <c r="G48" s="29">
        <f t="shared" si="4"/>
        <v>4628</v>
      </c>
      <c r="H48" s="63">
        <f t="shared" si="2"/>
        <v>32.06096293730516</v>
      </c>
      <c r="I48" s="34"/>
    </row>
    <row r="49" spans="1:9" ht="15.75" thickBot="1">
      <c r="A49" s="40" t="s">
        <v>54</v>
      </c>
      <c r="B49" s="43">
        <v>8342</v>
      </c>
      <c r="C49" s="41">
        <v>2390</v>
      </c>
      <c r="D49" s="65">
        <v>9795</v>
      </c>
      <c r="E49" s="41">
        <v>9795</v>
      </c>
      <c r="F49" s="43">
        <v>14435</v>
      </c>
      <c r="G49" s="41">
        <v>4628</v>
      </c>
      <c r="H49" s="63">
        <f>G49/F49*100</f>
        <v>32.06096293730516</v>
      </c>
      <c r="I49" s="34"/>
    </row>
    <row r="50" spans="1:9" ht="30" thickBot="1" thickTop="1">
      <c r="A50" s="84" t="s">
        <v>134</v>
      </c>
      <c r="B50" s="44">
        <v>0</v>
      </c>
      <c r="C50" s="44">
        <v>0</v>
      </c>
      <c r="D50" s="8">
        <v>0</v>
      </c>
      <c r="E50" s="8">
        <v>0</v>
      </c>
      <c r="F50" s="8">
        <v>53</v>
      </c>
      <c r="G50" s="8">
        <v>53</v>
      </c>
      <c r="H50" s="83">
        <f>G50/F50*100</f>
        <v>100</v>
      </c>
      <c r="I50" s="34"/>
    </row>
    <row r="51" spans="1:9" ht="15.75" thickBot="1" thickTop="1">
      <c r="A51" s="42" t="s">
        <v>38</v>
      </c>
      <c r="B51" s="50">
        <f>B48+B44+B42+B38+B32+B30+B26+B20+B16+B15+B7</f>
        <v>544502</v>
      </c>
      <c r="C51" s="50">
        <f>C48+C44+C42+C38+C32+C30+C26+C20+C16+C15+C7</f>
        <v>131163</v>
      </c>
      <c r="D51" s="50">
        <f>D48+D44+D42+D38+D32+D30+D26+D20+D16+D15+D7</f>
        <v>606291</v>
      </c>
      <c r="E51" s="50">
        <f>E48+E44+E42+E38+E32+E30+E26+E20+E16+E15+E7</f>
        <v>590832</v>
      </c>
      <c r="F51" s="50">
        <f>F48+F44+F42+F38+F32+F30+F26+F20+F16+F15+F7+F50</f>
        <v>584008</v>
      </c>
      <c r="G51" s="50">
        <f>G48+G44+G42+G38+G32+G30+G26+G20+G16+G15+G7+G50</f>
        <v>125744</v>
      </c>
      <c r="H51" s="63">
        <f t="shared" si="2"/>
        <v>21.53121190120683</v>
      </c>
      <c r="I51" s="34"/>
    </row>
    <row r="52" spans="2:9" ht="0.75" customHeight="1" thickTop="1">
      <c r="B52" s="34"/>
      <c r="C52" s="34"/>
      <c r="D52" s="75" t="e">
        <f>D6+D14+D15+D19+D26+D30+D32+D38+D42+D44+D48+D51</f>
        <v>#VALUE!</v>
      </c>
      <c r="E52" s="75" t="e">
        <f>E6+E14+E15+E19+E26+E30+E32+E38+E42+E44+E48+E51</f>
        <v>#VALUE!</v>
      </c>
      <c r="F52" s="34"/>
      <c r="G52" s="34"/>
      <c r="H52" s="34"/>
      <c r="I52" s="34"/>
    </row>
    <row r="53" spans="1:9" ht="15.75">
      <c r="A53" s="45" t="s">
        <v>40</v>
      </c>
      <c r="B53" s="45"/>
      <c r="C53" s="45"/>
      <c r="D53" s="74"/>
      <c r="E53" s="74"/>
      <c r="F53" s="45"/>
      <c r="G53" s="45"/>
      <c r="H53" s="34"/>
      <c r="I53" s="34"/>
    </row>
    <row r="54" spans="1:9" ht="15.75">
      <c r="A54" s="45" t="s">
        <v>41</v>
      </c>
      <c r="B54" s="45"/>
      <c r="C54" s="45"/>
      <c r="D54" s="45"/>
      <c r="E54" s="45"/>
      <c r="F54" s="45" t="s">
        <v>42</v>
      </c>
      <c r="G54" s="45"/>
      <c r="H54" s="34"/>
      <c r="I54" s="34"/>
    </row>
    <row r="55" spans="8:9" ht="12.75"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  <row r="88" spans="2:9" ht="12.75">
      <c r="B88" s="34"/>
      <c r="C88" s="34"/>
      <c r="D88" s="34"/>
      <c r="E88" s="34"/>
      <c r="F88" s="34"/>
      <c r="G88" s="34"/>
      <c r="H88" s="34"/>
      <c r="I88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9">
      <selection activeCell="F7" sqref="F7:F26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ht="5.25" customHeight="1"/>
    <row r="2" spans="1:8" ht="18.75">
      <c r="A2" s="85" t="s">
        <v>16</v>
      </c>
      <c r="B2" s="85"/>
      <c r="C2" s="85"/>
      <c r="D2" s="85"/>
      <c r="E2" s="85"/>
      <c r="F2" s="85"/>
      <c r="G2" s="85"/>
      <c r="H2" s="85"/>
    </row>
    <row r="3" spans="1:8" ht="18.75">
      <c r="A3" s="85" t="s">
        <v>17</v>
      </c>
      <c r="B3" s="85"/>
      <c r="C3" s="85"/>
      <c r="D3" s="85"/>
      <c r="E3" s="85"/>
      <c r="F3" s="85"/>
      <c r="G3" s="85"/>
      <c r="H3" s="85"/>
    </row>
    <row r="4" spans="1:8" ht="19.5" thickBot="1">
      <c r="A4" s="85" t="s">
        <v>143</v>
      </c>
      <c r="B4" s="85"/>
      <c r="C4" s="85"/>
      <c r="D4" s="85"/>
      <c r="E4" s="85"/>
      <c r="F4" s="85"/>
      <c r="G4" s="85"/>
      <c r="H4" s="85"/>
    </row>
    <row r="5" ht="13.5" hidden="1" thickBot="1"/>
    <row r="6" spans="1:8" ht="65.25" customHeight="1" thickBot="1" thickTop="1">
      <c r="A6" s="5"/>
      <c r="B6" s="59" t="s">
        <v>91</v>
      </c>
      <c r="C6" s="60" t="s">
        <v>92</v>
      </c>
      <c r="D6" s="47" t="s">
        <v>128</v>
      </c>
      <c r="E6" s="48" t="s">
        <v>129</v>
      </c>
      <c r="F6" s="54" t="s">
        <v>144</v>
      </c>
      <c r="G6" s="56" t="s">
        <v>145</v>
      </c>
      <c r="H6" s="9" t="s">
        <v>0</v>
      </c>
    </row>
    <row r="7" spans="1:8" ht="16.5" thickTop="1">
      <c r="A7" s="14" t="s">
        <v>1</v>
      </c>
      <c r="B7" s="22">
        <f>B8+B9+B10+B11+B12+B13+B14</f>
        <v>154390</v>
      </c>
      <c r="C7" s="22">
        <f>C8+C9+C10+C11+C12+C13+C14</f>
        <v>48469</v>
      </c>
      <c r="D7" s="22">
        <f>D8+D9+D10+D11+D12+D13</f>
        <v>156938</v>
      </c>
      <c r="E7" s="22">
        <f>E8+E9+E10+E11+E12+E13</f>
        <v>173239</v>
      </c>
      <c r="F7" s="22">
        <f>F8+F9+F10+F11+F12+F13+F14</f>
        <v>161787</v>
      </c>
      <c r="G7" s="22">
        <f>G8+G9+G10+G11+G12+G13+G14</f>
        <v>48553</v>
      </c>
      <c r="H7" s="23">
        <f aca="true" t="shared" si="0" ref="H7:H13">ROUND(G7/F7*100,1)</f>
        <v>30</v>
      </c>
    </row>
    <row r="8" spans="1:8" ht="31.5">
      <c r="A8" s="15" t="s">
        <v>2</v>
      </c>
      <c r="B8" s="57">
        <v>120000</v>
      </c>
      <c r="C8" s="58">
        <v>35031</v>
      </c>
      <c r="D8" s="57">
        <v>120129</v>
      </c>
      <c r="E8" s="58">
        <v>126002</v>
      </c>
      <c r="F8" s="57">
        <v>123500</v>
      </c>
      <c r="G8" s="58">
        <v>35156</v>
      </c>
      <c r="H8" s="26">
        <f t="shared" si="0"/>
        <v>28.5</v>
      </c>
    </row>
    <row r="9" spans="1:8" ht="15.75">
      <c r="A9" s="15" t="s">
        <v>67</v>
      </c>
      <c r="B9" s="57">
        <v>15939</v>
      </c>
      <c r="C9" s="58">
        <v>7084</v>
      </c>
      <c r="D9" s="57">
        <v>15939</v>
      </c>
      <c r="E9" s="58">
        <v>25901</v>
      </c>
      <c r="F9" s="57">
        <v>17700</v>
      </c>
      <c r="G9" s="58">
        <v>6010</v>
      </c>
      <c r="H9" s="26">
        <f t="shared" si="0"/>
        <v>34</v>
      </c>
    </row>
    <row r="10" spans="1:8" ht="31.5">
      <c r="A10" s="15" t="s">
        <v>3</v>
      </c>
      <c r="B10" s="57">
        <v>5349</v>
      </c>
      <c r="C10" s="58">
        <v>2515</v>
      </c>
      <c r="D10" s="57">
        <v>5796</v>
      </c>
      <c r="E10" s="58">
        <v>5996</v>
      </c>
      <c r="F10" s="57">
        <v>5774</v>
      </c>
      <c r="G10" s="58">
        <v>2703</v>
      </c>
      <c r="H10" s="26">
        <f t="shared" si="0"/>
        <v>46.8</v>
      </c>
    </row>
    <row r="11" spans="1:8" ht="31.5">
      <c r="A11" s="15" t="s">
        <v>4</v>
      </c>
      <c r="B11" s="57">
        <v>1807</v>
      </c>
      <c r="C11" s="58">
        <v>10</v>
      </c>
      <c r="D11" s="57">
        <v>1932</v>
      </c>
      <c r="E11" s="58">
        <v>2006</v>
      </c>
      <c r="F11" s="57">
        <v>2070</v>
      </c>
      <c r="G11" s="58">
        <v>70</v>
      </c>
      <c r="H11" s="26">
        <f t="shared" si="0"/>
        <v>3.4</v>
      </c>
    </row>
    <row r="12" spans="1:8" ht="15.75">
      <c r="A12" s="15" t="s">
        <v>5</v>
      </c>
      <c r="B12" s="57">
        <v>10687</v>
      </c>
      <c r="C12" s="58">
        <v>3525</v>
      </c>
      <c r="D12" s="57">
        <v>12278</v>
      </c>
      <c r="E12" s="58">
        <v>12280</v>
      </c>
      <c r="F12" s="57">
        <v>11800</v>
      </c>
      <c r="G12" s="58">
        <v>4401</v>
      </c>
      <c r="H12" s="26">
        <f t="shared" si="0"/>
        <v>37.3</v>
      </c>
    </row>
    <row r="13" spans="1:8" ht="15.75">
      <c r="A13" s="15" t="s">
        <v>6</v>
      </c>
      <c r="B13" s="57">
        <v>608</v>
      </c>
      <c r="C13" s="58">
        <v>304</v>
      </c>
      <c r="D13" s="57">
        <v>864</v>
      </c>
      <c r="E13" s="58">
        <v>1054</v>
      </c>
      <c r="F13" s="57">
        <v>943</v>
      </c>
      <c r="G13" s="58">
        <v>213</v>
      </c>
      <c r="H13" s="26">
        <f t="shared" si="0"/>
        <v>22.6</v>
      </c>
    </row>
    <row r="14" spans="1:8" ht="33.75" customHeight="1">
      <c r="A14" s="15" t="s">
        <v>7</v>
      </c>
      <c r="B14" s="24">
        <v>0</v>
      </c>
      <c r="C14" s="7">
        <v>0</v>
      </c>
      <c r="D14" s="49">
        <v>0</v>
      </c>
      <c r="E14" s="49">
        <v>0</v>
      </c>
      <c r="F14" s="24">
        <v>0</v>
      </c>
      <c r="G14" s="7">
        <v>0</v>
      </c>
      <c r="H14" s="28" t="s">
        <v>8</v>
      </c>
    </row>
    <row r="15" spans="1:8" ht="31.5">
      <c r="A15" s="16" t="s">
        <v>9</v>
      </c>
      <c r="B15" s="25">
        <f aca="true" t="shared" si="1" ref="B15:G15">B16+B17+B18+B19+B20+B21</f>
        <v>5592</v>
      </c>
      <c r="C15" s="25">
        <f t="shared" si="1"/>
        <v>3479</v>
      </c>
      <c r="D15" s="25">
        <f t="shared" si="1"/>
        <v>16283</v>
      </c>
      <c r="E15" s="25">
        <f t="shared" si="1"/>
        <v>17249</v>
      </c>
      <c r="F15" s="25">
        <f t="shared" si="1"/>
        <v>6951</v>
      </c>
      <c r="G15" s="25">
        <f t="shared" si="1"/>
        <v>4147</v>
      </c>
      <c r="H15" s="26">
        <f aca="true" t="shared" si="2" ref="H15:H23">ROUND(G15/F15*100,1)</f>
        <v>59.7</v>
      </c>
    </row>
    <row r="16" spans="1:8" ht="47.25" customHeight="1">
      <c r="A16" s="17" t="s">
        <v>10</v>
      </c>
      <c r="B16" s="24">
        <v>2296</v>
      </c>
      <c r="C16" s="7">
        <v>927</v>
      </c>
      <c r="D16" s="24">
        <v>2689</v>
      </c>
      <c r="E16" s="7">
        <v>2873</v>
      </c>
      <c r="F16" s="24">
        <v>2487</v>
      </c>
      <c r="G16" s="7">
        <v>510</v>
      </c>
      <c r="H16" s="26">
        <f t="shared" si="2"/>
        <v>20.5</v>
      </c>
    </row>
    <row r="17" spans="1:8" ht="48" customHeight="1">
      <c r="A17" s="15" t="s">
        <v>11</v>
      </c>
      <c r="B17" s="57">
        <v>227</v>
      </c>
      <c r="C17" s="58">
        <v>197</v>
      </c>
      <c r="D17" s="57">
        <v>385</v>
      </c>
      <c r="E17" s="58">
        <v>503</v>
      </c>
      <c r="F17" s="57">
        <v>489</v>
      </c>
      <c r="G17" s="58">
        <v>29</v>
      </c>
      <c r="H17" s="26">
        <f t="shared" si="2"/>
        <v>5.9</v>
      </c>
    </row>
    <row r="18" spans="1:8" ht="47.25">
      <c r="A18" s="15" t="s">
        <v>44</v>
      </c>
      <c r="B18" s="57">
        <v>191</v>
      </c>
      <c r="C18" s="58">
        <v>210</v>
      </c>
      <c r="D18" s="57">
        <v>760</v>
      </c>
      <c r="E18" s="58">
        <v>797</v>
      </c>
      <c r="F18" s="57">
        <v>138</v>
      </c>
      <c r="G18" s="58">
        <v>267</v>
      </c>
      <c r="H18" s="26">
        <f t="shared" si="2"/>
        <v>193.5</v>
      </c>
    </row>
    <row r="19" spans="1:8" ht="15.75">
      <c r="A19" s="15" t="s">
        <v>12</v>
      </c>
      <c r="B19" s="57">
        <v>1000</v>
      </c>
      <c r="C19" s="58">
        <v>205</v>
      </c>
      <c r="D19" s="57">
        <v>1088</v>
      </c>
      <c r="E19" s="58">
        <v>1262</v>
      </c>
      <c r="F19" s="57">
        <v>860</v>
      </c>
      <c r="G19" s="58">
        <v>345</v>
      </c>
      <c r="H19" s="26">
        <f t="shared" si="2"/>
        <v>40.1</v>
      </c>
    </row>
    <row r="20" spans="1:8" ht="63">
      <c r="A20" s="15" t="s">
        <v>62</v>
      </c>
      <c r="B20" s="57">
        <v>0</v>
      </c>
      <c r="C20" s="58">
        <v>22</v>
      </c>
      <c r="D20" s="57">
        <v>6295</v>
      </c>
      <c r="E20" s="58">
        <v>6708</v>
      </c>
      <c r="F20" s="57">
        <v>0</v>
      </c>
      <c r="G20" s="58">
        <v>5</v>
      </c>
      <c r="H20" s="26">
        <v>0</v>
      </c>
    </row>
    <row r="21" spans="1:8" ht="31.5">
      <c r="A21" s="15" t="s">
        <v>13</v>
      </c>
      <c r="B21" s="24">
        <v>1878</v>
      </c>
      <c r="C21" s="7">
        <v>1918</v>
      </c>
      <c r="D21" s="24">
        <v>5066</v>
      </c>
      <c r="E21" s="7">
        <v>5106</v>
      </c>
      <c r="F21" s="24">
        <v>2977</v>
      </c>
      <c r="G21" s="7">
        <v>2991</v>
      </c>
      <c r="H21" s="26">
        <f t="shared" si="2"/>
        <v>100.5</v>
      </c>
    </row>
    <row r="22" spans="1:8" ht="31.5">
      <c r="A22" s="16" t="s">
        <v>14</v>
      </c>
      <c r="B22" s="32">
        <f aca="true" t="shared" si="3" ref="B22:G22">B15+B7</f>
        <v>159982</v>
      </c>
      <c r="C22" s="32">
        <f t="shared" si="3"/>
        <v>51948</v>
      </c>
      <c r="D22" s="21">
        <f t="shared" si="3"/>
        <v>173221</v>
      </c>
      <c r="E22" s="32">
        <f t="shared" si="3"/>
        <v>190488</v>
      </c>
      <c r="F22" s="32">
        <f t="shared" si="3"/>
        <v>168738</v>
      </c>
      <c r="G22" s="32">
        <f t="shared" si="3"/>
        <v>52700</v>
      </c>
      <c r="H22" s="26">
        <f t="shared" si="2"/>
        <v>31.2</v>
      </c>
    </row>
    <row r="23" spans="1:8" ht="31.5">
      <c r="A23" s="18" t="s">
        <v>55</v>
      </c>
      <c r="B23" s="29">
        <v>387580</v>
      </c>
      <c r="C23" s="52">
        <v>169181</v>
      </c>
      <c r="D23" s="29">
        <v>406427</v>
      </c>
      <c r="E23" s="52">
        <v>406337</v>
      </c>
      <c r="F23" s="29">
        <v>401339</v>
      </c>
      <c r="G23" s="52">
        <v>142020</v>
      </c>
      <c r="H23" s="33">
        <f t="shared" si="2"/>
        <v>35.4</v>
      </c>
    </row>
    <row r="24" spans="1:8" ht="30.75" customHeight="1">
      <c r="A24" s="18" t="s">
        <v>103</v>
      </c>
      <c r="B24" s="29">
        <v>0</v>
      </c>
      <c r="C24" s="52">
        <v>0</v>
      </c>
      <c r="D24" s="66">
        <v>66</v>
      </c>
      <c r="E24" s="52">
        <v>66</v>
      </c>
      <c r="F24" s="29">
        <v>0</v>
      </c>
      <c r="G24" s="52">
        <v>0</v>
      </c>
      <c r="H24" s="33">
        <v>0</v>
      </c>
    </row>
    <row r="25" spans="1:8" ht="48" thickBot="1">
      <c r="A25" s="16" t="s">
        <v>146</v>
      </c>
      <c r="B25" s="27">
        <v>0</v>
      </c>
      <c r="C25" s="8">
        <v>-76</v>
      </c>
      <c r="D25" s="13">
        <v>-76</v>
      </c>
      <c r="E25" s="8">
        <v>-386</v>
      </c>
      <c r="F25" s="27">
        <v>0</v>
      </c>
      <c r="G25" s="8">
        <v>-368</v>
      </c>
      <c r="H25" s="28" t="s">
        <v>8</v>
      </c>
    </row>
    <row r="26" spans="1:8" ht="28.5" customHeight="1" thickBot="1" thickTop="1">
      <c r="A26" s="6" t="s">
        <v>15</v>
      </c>
      <c r="B26" s="30">
        <f>B22+B23</f>
        <v>547562</v>
      </c>
      <c r="C26" s="30">
        <f>C22+C23+C25</f>
        <v>221053</v>
      </c>
      <c r="D26" s="68">
        <f>D22+D23+D24+D25</f>
        <v>579638</v>
      </c>
      <c r="E26" s="30">
        <f>E22+E24+E23+E25</f>
        <v>596505</v>
      </c>
      <c r="F26" s="30">
        <f>F22+F23</f>
        <v>570077</v>
      </c>
      <c r="G26" s="30">
        <f>G25+G23+G22</f>
        <v>194352</v>
      </c>
      <c r="H26" s="19">
        <f>ROUND(G26/F26*100,1)</f>
        <v>34.1</v>
      </c>
    </row>
    <row r="27" spans="1:8" ht="28.5" customHeight="1" hidden="1" thickTop="1">
      <c r="A27" s="2"/>
      <c r="B27" s="3"/>
      <c r="C27" s="3"/>
      <c r="D27" s="3"/>
      <c r="E27" s="3"/>
      <c r="F27" s="3"/>
      <c r="G27" s="3"/>
      <c r="H27" s="3"/>
    </row>
    <row r="28" spans="1:8" ht="16.5" thickTop="1">
      <c r="A28" s="45" t="s">
        <v>40</v>
      </c>
      <c r="B28" s="45"/>
      <c r="C28" s="45"/>
      <c r="D28" s="45"/>
      <c r="E28" s="45"/>
      <c r="F28" s="45"/>
      <c r="G28" s="45"/>
      <c r="H28" s="4"/>
    </row>
    <row r="29" spans="1:8" ht="15.75">
      <c r="A29" s="45" t="s">
        <v>41</v>
      </c>
      <c r="B29" s="45"/>
      <c r="C29" s="45"/>
      <c r="D29" s="45"/>
      <c r="E29" s="45"/>
      <c r="F29" s="45" t="s">
        <v>42</v>
      </c>
      <c r="G29" s="45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</sheetData>
  <sheetProtection/>
  <mergeCells count="3">
    <mergeCell ref="A2:H2"/>
    <mergeCell ref="A3:H3"/>
    <mergeCell ref="A4:H4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zoomScalePageLayoutView="0" workbookViewId="0" topLeftCell="A30">
      <selection activeCell="A50" sqref="A50:H50"/>
    </sheetView>
  </sheetViews>
  <sheetFormatPr defaultColWidth="9.00390625" defaultRowHeight="12.75"/>
  <cols>
    <col min="1" max="1" width="30.00390625" style="4" customWidth="1"/>
    <col min="2" max="7" width="9.125" style="4" customWidth="1"/>
    <col min="8" max="8" width="9.75390625" style="4" customWidth="1"/>
    <col min="9" max="16384" width="9.125" style="4" customWidth="1"/>
  </cols>
  <sheetData>
    <row r="1" ht="5.25" customHeight="1" hidden="1"/>
    <row r="2" spans="1:8" ht="15.75" customHeight="1">
      <c r="A2" s="86" t="s">
        <v>36</v>
      </c>
      <c r="B2" s="86"/>
      <c r="C2" s="86"/>
      <c r="D2" s="86"/>
      <c r="E2" s="86"/>
      <c r="F2" s="86"/>
      <c r="G2" s="86"/>
      <c r="H2" s="86"/>
    </row>
    <row r="3" spans="1:8" ht="14.25" customHeight="1">
      <c r="A3" s="86" t="s">
        <v>37</v>
      </c>
      <c r="B3" s="86"/>
      <c r="C3" s="86"/>
      <c r="D3" s="86"/>
      <c r="E3" s="86"/>
      <c r="F3" s="86"/>
      <c r="G3" s="86"/>
      <c r="H3" s="86"/>
    </row>
    <row r="4" spans="1:8" ht="15" customHeight="1" thickBot="1">
      <c r="A4" s="86" t="s">
        <v>143</v>
      </c>
      <c r="B4" s="86"/>
      <c r="C4" s="86"/>
      <c r="D4" s="86"/>
      <c r="E4" s="86"/>
      <c r="F4" s="86"/>
      <c r="G4" s="86"/>
      <c r="H4" s="86"/>
    </row>
    <row r="5" ht="2.25" customHeight="1" hidden="1" thickBot="1"/>
    <row r="6" spans="1:9" ht="65.25" thickBot="1" thickTop="1">
      <c r="A6" s="35"/>
      <c r="B6" s="54" t="s">
        <v>91</v>
      </c>
      <c r="C6" s="55" t="s">
        <v>92</v>
      </c>
      <c r="D6" s="10" t="s">
        <v>128</v>
      </c>
      <c r="E6" s="31" t="s">
        <v>129</v>
      </c>
      <c r="F6" s="54" t="s">
        <v>144</v>
      </c>
      <c r="G6" s="56" t="s">
        <v>147</v>
      </c>
      <c r="H6" s="9" t="s">
        <v>0</v>
      </c>
      <c r="I6" s="34"/>
    </row>
    <row r="7" spans="1:9" ht="29.25" thickTop="1">
      <c r="A7" s="36" t="s">
        <v>18</v>
      </c>
      <c r="B7" s="50">
        <f>B8+B9+B10+B12+B14+B15+B13+B11</f>
        <v>61024</v>
      </c>
      <c r="C7" s="50">
        <f>C8+C9+C10+C12+C14+C15+C13+C11</f>
        <v>23546</v>
      </c>
      <c r="D7" s="50">
        <f>D8+D9+D10+D11+D12+D13+D14+D15</f>
        <v>82378</v>
      </c>
      <c r="E7" s="50">
        <f>E8+E9+E10+E11+E12+E13+E14+E15</f>
        <v>81335</v>
      </c>
      <c r="F7" s="50">
        <f>F8+F9+F10+F12+F14+F15+F13+F11</f>
        <v>63226</v>
      </c>
      <c r="G7" s="50">
        <f>G8+G9+G10+G12+G14+G15+G13+G11</f>
        <v>24084</v>
      </c>
      <c r="H7" s="63">
        <f>G7/F7*100</f>
        <v>38.09192420839528</v>
      </c>
      <c r="I7" s="34"/>
    </row>
    <row r="8" spans="1:9" ht="15">
      <c r="A8" s="37" t="s">
        <v>39</v>
      </c>
      <c r="B8" s="24">
        <v>11212</v>
      </c>
      <c r="C8" s="7">
        <v>2645</v>
      </c>
      <c r="D8" s="46">
        <v>15031</v>
      </c>
      <c r="E8" s="7">
        <v>14811</v>
      </c>
      <c r="F8" s="24">
        <v>10380</v>
      </c>
      <c r="G8" s="7">
        <v>2641</v>
      </c>
      <c r="H8" s="63">
        <f>G8/F8*100</f>
        <v>25.44315992292871</v>
      </c>
      <c r="I8" s="34"/>
    </row>
    <row r="9" spans="1:9" ht="15">
      <c r="A9" s="38" t="s">
        <v>19</v>
      </c>
      <c r="B9" s="24">
        <v>7733</v>
      </c>
      <c r="C9" s="7">
        <v>3680</v>
      </c>
      <c r="D9" s="46">
        <v>11051</v>
      </c>
      <c r="E9" s="7">
        <v>11000</v>
      </c>
      <c r="F9" s="24">
        <v>7688</v>
      </c>
      <c r="G9" s="7">
        <v>3674</v>
      </c>
      <c r="H9" s="63">
        <f>G9/F9*100</f>
        <v>47.78876170655567</v>
      </c>
      <c r="I9" s="34"/>
    </row>
    <row r="10" spans="1:9" ht="15">
      <c r="A10" s="38" t="s">
        <v>20</v>
      </c>
      <c r="B10" s="24">
        <v>25215</v>
      </c>
      <c r="C10" s="7">
        <v>10355</v>
      </c>
      <c r="D10" s="46">
        <v>35328</v>
      </c>
      <c r="E10" s="7">
        <v>34785</v>
      </c>
      <c r="F10" s="24">
        <v>27825</v>
      </c>
      <c r="G10" s="7">
        <v>11345</v>
      </c>
      <c r="H10" s="63">
        <f>G10/F10*100</f>
        <v>40.77268643306379</v>
      </c>
      <c r="I10" s="34"/>
    </row>
    <row r="11" spans="1:9" ht="15">
      <c r="A11" s="38" t="s">
        <v>52</v>
      </c>
      <c r="B11" s="24">
        <v>14</v>
      </c>
      <c r="C11" s="7">
        <v>0</v>
      </c>
      <c r="D11" s="46">
        <v>36</v>
      </c>
      <c r="E11" s="7">
        <v>36</v>
      </c>
      <c r="F11" s="24">
        <v>0</v>
      </c>
      <c r="G11" s="7">
        <v>0</v>
      </c>
      <c r="H11" s="63">
        <v>0</v>
      </c>
      <c r="I11" s="34"/>
    </row>
    <row r="12" spans="1:9" ht="30">
      <c r="A12" s="38" t="s">
        <v>43</v>
      </c>
      <c r="B12" s="24">
        <v>4532</v>
      </c>
      <c r="C12" s="7">
        <v>2208</v>
      </c>
      <c r="D12" s="46">
        <v>6987</v>
      </c>
      <c r="E12" s="7">
        <v>6966</v>
      </c>
      <c r="F12" s="24">
        <v>4653</v>
      </c>
      <c r="G12" s="7">
        <v>1862</v>
      </c>
      <c r="H12" s="63">
        <f aca="true" t="shared" si="0" ref="H12:H19">G12/F12*100</f>
        <v>40.01719320868257</v>
      </c>
      <c r="I12" s="34"/>
    </row>
    <row r="13" spans="1:9" ht="30">
      <c r="A13" s="38" t="s">
        <v>76</v>
      </c>
      <c r="B13" s="24">
        <v>0</v>
      </c>
      <c r="C13" s="7">
        <v>0</v>
      </c>
      <c r="D13" s="46">
        <v>0</v>
      </c>
      <c r="E13" s="7">
        <v>0</v>
      </c>
      <c r="F13" s="24">
        <v>0</v>
      </c>
      <c r="G13" s="7">
        <v>0</v>
      </c>
      <c r="H13" s="63">
        <v>0</v>
      </c>
      <c r="I13" s="34"/>
    </row>
    <row r="14" spans="1:9" ht="15">
      <c r="A14" s="38" t="s">
        <v>60</v>
      </c>
      <c r="B14" s="24">
        <v>120</v>
      </c>
      <c r="C14" s="7">
        <v>0</v>
      </c>
      <c r="D14" s="46">
        <v>0</v>
      </c>
      <c r="E14" s="7">
        <v>0</v>
      </c>
      <c r="F14" s="24">
        <v>138</v>
      </c>
      <c r="G14" s="7">
        <v>0</v>
      </c>
      <c r="H14" s="63">
        <f t="shared" si="0"/>
        <v>0</v>
      </c>
      <c r="I14" s="34"/>
    </row>
    <row r="15" spans="1:9" ht="30">
      <c r="A15" s="38" t="s">
        <v>21</v>
      </c>
      <c r="B15" s="24">
        <v>12198</v>
      </c>
      <c r="C15" s="7">
        <v>4658</v>
      </c>
      <c r="D15" s="46">
        <v>13945</v>
      </c>
      <c r="E15" s="7">
        <v>13737</v>
      </c>
      <c r="F15" s="24">
        <v>12542</v>
      </c>
      <c r="G15" s="7">
        <v>4562</v>
      </c>
      <c r="H15" s="63">
        <f t="shared" si="0"/>
        <v>36.37378408547281</v>
      </c>
      <c r="I15" s="34"/>
    </row>
    <row r="16" spans="1:9" ht="14.25">
      <c r="A16" s="39" t="s">
        <v>22</v>
      </c>
      <c r="B16" s="27">
        <v>1470</v>
      </c>
      <c r="C16" s="8">
        <v>0</v>
      </c>
      <c r="D16" s="13">
        <v>1470</v>
      </c>
      <c r="E16" s="8">
        <v>1470</v>
      </c>
      <c r="F16" s="27">
        <v>1503</v>
      </c>
      <c r="G16" s="8">
        <v>376</v>
      </c>
      <c r="H16" s="63">
        <f t="shared" si="0"/>
        <v>25.016633399866933</v>
      </c>
      <c r="I16" s="34"/>
    </row>
    <row r="17" spans="1:9" ht="46.5" customHeight="1">
      <c r="A17" s="39" t="s">
        <v>46</v>
      </c>
      <c r="B17" s="27">
        <f aca="true" t="shared" si="1" ref="B17:G17">B18+B20+B19</f>
        <v>2669</v>
      </c>
      <c r="C17" s="27">
        <f t="shared" si="1"/>
        <v>347</v>
      </c>
      <c r="D17" s="13">
        <f t="shared" si="1"/>
        <v>2741</v>
      </c>
      <c r="E17" s="13">
        <f t="shared" si="1"/>
        <v>2632</v>
      </c>
      <c r="F17" s="27">
        <f t="shared" si="1"/>
        <v>1457</v>
      </c>
      <c r="G17" s="27">
        <f t="shared" si="1"/>
        <v>488</v>
      </c>
      <c r="H17" s="63">
        <f t="shared" si="0"/>
        <v>33.493479752916954</v>
      </c>
      <c r="I17" s="34"/>
    </row>
    <row r="18" spans="1:9" ht="15">
      <c r="A18" s="38" t="s">
        <v>87</v>
      </c>
      <c r="B18" s="24">
        <v>216</v>
      </c>
      <c r="C18" s="7">
        <v>0</v>
      </c>
      <c r="D18" s="46">
        <v>216</v>
      </c>
      <c r="E18" s="7">
        <v>125</v>
      </c>
      <c r="F18" s="24">
        <v>218</v>
      </c>
      <c r="G18" s="7">
        <v>59</v>
      </c>
      <c r="H18" s="63">
        <f t="shared" si="0"/>
        <v>27.06422018348624</v>
      </c>
      <c r="I18" s="34"/>
    </row>
    <row r="19" spans="1:9" ht="30">
      <c r="A19" s="38" t="s">
        <v>148</v>
      </c>
      <c r="B19" s="24">
        <v>1409</v>
      </c>
      <c r="C19" s="46">
        <v>14</v>
      </c>
      <c r="D19" s="46">
        <v>1499</v>
      </c>
      <c r="E19" s="46">
        <v>1499</v>
      </c>
      <c r="F19" s="24">
        <v>200</v>
      </c>
      <c r="G19" s="46">
        <v>39</v>
      </c>
      <c r="H19" s="63">
        <f t="shared" si="0"/>
        <v>19.5</v>
      </c>
      <c r="I19" s="34"/>
    </row>
    <row r="20" spans="1:9" ht="15">
      <c r="A20" s="38" t="s">
        <v>59</v>
      </c>
      <c r="B20" s="24">
        <v>1044</v>
      </c>
      <c r="C20" s="46">
        <v>333</v>
      </c>
      <c r="D20" s="46">
        <v>1026</v>
      </c>
      <c r="E20" s="46">
        <v>1008</v>
      </c>
      <c r="F20" s="24">
        <v>1039</v>
      </c>
      <c r="G20" s="46">
        <v>390</v>
      </c>
      <c r="H20" s="63">
        <f aca="true" t="shared" si="2" ref="H20:H26">G20/F20*100</f>
        <v>37.53609239653513</v>
      </c>
      <c r="I20" s="34"/>
    </row>
    <row r="21" spans="1:9" ht="19.5" customHeight="1">
      <c r="A21" s="39" t="s">
        <v>23</v>
      </c>
      <c r="B21" s="25">
        <f>B22+B24+B25</f>
        <v>23071</v>
      </c>
      <c r="C21" s="25">
        <f>C22+C24+C25</f>
        <v>2129</v>
      </c>
      <c r="D21" s="12">
        <f>D22+D23+D24+D25</f>
        <v>28507</v>
      </c>
      <c r="E21" s="12">
        <f>E22+E23+E24+E25</f>
        <v>27636</v>
      </c>
      <c r="F21" s="25">
        <f>F22+F23+F24+F25</f>
        <v>30439</v>
      </c>
      <c r="G21" s="25">
        <f>G22+G23+G24+G25</f>
        <v>1840</v>
      </c>
      <c r="H21" s="63">
        <f t="shared" si="2"/>
        <v>6.044876638522948</v>
      </c>
      <c r="I21" s="34"/>
    </row>
    <row r="22" spans="1:9" ht="30">
      <c r="A22" s="38" t="s">
        <v>63</v>
      </c>
      <c r="B22" s="24">
        <v>921</v>
      </c>
      <c r="C22" s="7">
        <v>0</v>
      </c>
      <c r="D22" s="46">
        <v>921</v>
      </c>
      <c r="E22" s="46">
        <v>920</v>
      </c>
      <c r="F22" s="24">
        <v>896</v>
      </c>
      <c r="G22" s="7">
        <v>0</v>
      </c>
      <c r="H22" s="63">
        <f t="shared" si="2"/>
        <v>0</v>
      </c>
      <c r="I22" s="34"/>
    </row>
    <row r="23" spans="1:9" ht="15">
      <c r="A23" s="38" t="s">
        <v>107</v>
      </c>
      <c r="B23" s="24">
        <v>0</v>
      </c>
      <c r="C23" s="7">
        <v>0</v>
      </c>
      <c r="D23" s="46">
        <v>444</v>
      </c>
      <c r="E23" s="7">
        <v>444</v>
      </c>
      <c r="F23" s="24">
        <v>368</v>
      </c>
      <c r="G23" s="7">
        <v>0</v>
      </c>
      <c r="H23" s="63">
        <f t="shared" si="2"/>
        <v>0</v>
      </c>
      <c r="I23" s="34"/>
    </row>
    <row r="24" spans="1:9" ht="15">
      <c r="A24" s="38" t="s">
        <v>68</v>
      </c>
      <c r="B24" s="24">
        <v>21733</v>
      </c>
      <c r="C24" s="7">
        <v>2051</v>
      </c>
      <c r="D24" s="46">
        <v>26803</v>
      </c>
      <c r="E24" s="7">
        <v>25933</v>
      </c>
      <c r="F24" s="24">
        <v>28837</v>
      </c>
      <c r="G24" s="7">
        <v>1736</v>
      </c>
      <c r="H24" s="63">
        <f t="shared" si="2"/>
        <v>6.02004369386552</v>
      </c>
      <c r="I24" s="34"/>
    </row>
    <row r="25" spans="1:9" ht="30">
      <c r="A25" s="38" t="s">
        <v>58</v>
      </c>
      <c r="B25" s="24">
        <v>417</v>
      </c>
      <c r="C25" s="7">
        <v>78</v>
      </c>
      <c r="D25" s="46">
        <v>339</v>
      </c>
      <c r="E25" s="7">
        <v>339</v>
      </c>
      <c r="F25" s="24">
        <v>338</v>
      </c>
      <c r="G25" s="7">
        <v>104</v>
      </c>
      <c r="H25" s="63">
        <f t="shared" si="2"/>
        <v>30.76923076923077</v>
      </c>
      <c r="I25" s="34"/>
    </row>
    <row r="26" spans="1:9" ht="28.5">
      <c r="A26" s="39" t="s">
        <v>24</v>
      </c>
      <c r="B26" s="25">
        <f aca="true" t="shared" si="3" ref="B26:G26">B27+B28+B29</f>
        <v>26438</v>
      </c>
      <c r="C26" s="25">
        <f t="shared" si="3"/>
        <v>5102</v>
      </c>
      <c r="D26" s="12">
        <f t="shared" si="3"/>
        <v>36337</v>
      </c>
      <c r="E26" s="25">
        <f t="shared" si="3"/>
        <v>35196</v>
      </c>
      <c r="F26" s="25">
        <f t="shared" si="3"/>
        <v>17352</v>
      </c>
      <c r="G26" s="25">
        <f t="shared" si="3"/>
        <v>4178</v>
      </c>
      <c r="H26" s="63">
        <f t="shared" si="2"/>
        <v>24.077916090364223</v>
      </c>
      <c r="I26" s="34"/>
    </row>
    <row r="27" spans="1:9" ht="15">
      <c r="A27" s="38" t="s">
        <v>25</v>
      </c>
      <c r="B27" s="24">
        <v>0</v>
      </c>
      <c r="C27" s="7">
        <v>0</v>
      </c>
      <c r="D27" s="46">
        <v>0</v>
      </c>
      <c r="E27" s="7">
        <v>0</v>
      </c>
      <c r="F27" s="24">
        <v>370</v>
      </c>
      <c r="G27" s="7">
        <v>0</v>
      </c>
      <c r="H27" s="63">
        <v>0</v>
      </c>
      <c r="I27" s="34"/>
    </row>
    <row r="28" spans="1:9" ht="15">
      <c r="A28" s="38" t="s">
        <v>26</v>
      </c>
      <c r="B28" s="24">
        <v>0</v>
      </c>
      <c r="C28" s="7">
        <v>0</v>
      </c>
      <c r="D28" s="46">
        <v>0</v>
      </c>
      <c r="E28" s="7">
        <v>0</v>
      </c>
      <c r="F28" s="24">
        <v>0</v>
      </c>
      <c r="G28" s="7">
        <v>0</v>
      </c>
      <c r="H28" s="63">
        <v>0</v>
      </c>
      <c r="I28" s="34"/>
    </row>
    <row r="29" spans="1:9" ht="15">
      <c r="A29" s="38" t="s">
        <v>27</v>
      </c>
      <c r="B29" s="24">
        <v>26438</v>
      </c>
      <c r="C29" s="7">
        <v>5102</v>
      </c>
      <c r="D29" s="46">
        <v>36337</v>
      </c>
      <c r="E29" s="7">
        <v>35196</v>
      </c>
      <c r="F29" s="24">
        <v>16982</v>
      </c>
      <c r="G29" s="7">
        <v>4178</v>
      </c>
      <c r="H29" s="63">
        <f aca="true" t="shared" si="4" ref="H29:H51">G29/F29*100</f>
        <v>24.60252031562831</v>
      </c>
      <c r="I29" s="34"/>
    </row>
    <row r="30" spans="1:9" ht="28.5">
      <c r="A30" s="39" t="s">
        <v>51</v>
      </c>
      <c r="B30" s="27">
        <f aca="true" t="shared" si="5" ref="B30:G30">B31</f>
        <v>227</v>
      </c>
      <c r="C30" s="27">
        <f t="shared" si="5"/>
        <v>0</v>
      </c>
      <c r="D30" s="13">
        <f t="shared" si="5"/>
        <v>385</v>
      </c>
      <c r="E30" s="13">
        <f t="shared" si="5"/>
        <v>385</v>
      </c>
      <c r="F30" s="27">
        <f t="shared" si="5"/>
        <v>582</v>
      </c>
      <c r="G30" s="27">
        <f t="shared" si="5"/>
        <v>0</v>
      </c>
      <c r="H30" s="63">
        <f t="shared" si="4"/>
        <v>0</v>
      </c>
      <c r="I30" s="34"/>
    </row>
    <row r="31" spans="1:9" ht="15">
      <c r="A31" s="53" t="s">
        <v>61</v>
      </c>
      <c r="B31" s="24">
        <v>227</v>
      </c>
      <c r="C31" s="7">
        <v>0</v>
      </c>
      <c r="D31" s="46">
        <v>385</v>
      </c>
      <c r="E31" s="7">
        <v>385</v>
      </c>
      <c r="F31" s="24">
        <v>582</v>
      </c>
      <c r="G31" s="7">
        <v>0</v>
      </c>
      <c r="H31" s="63">
        <f t="shared" si="4"/>
        <v>0</v>
      </c>
      <c r="I31" s="34"/>
    </row>
    <row r="32" spans="1:9" ht="14.25">
      <c r="A32" s="39" t="s">
        <v>48</v>
      </c>
      <c r="B32" s="25">
        <f aca="true" t="shared" si="6" ref="B32:G32">B33+B34+B35+B36+B37</f>
        <v>375395</v>
      </c>
      <c r="C32" s="25">
        <f t="shared" si="6"/>
        <v>119192</v>
      </c>
      <c r="D32" s="25">
        <f t="shared" si="6"/>
        <v>370517</v>
      </c>
      <c r="E32" s="25">
        <f t="shared" si="6"/>
        <v>359778</v>
      </c>
      <c r="F32" s="25">
        <f t="shared" si="6"/>
        <v>387705</v>
      </c>
      <c r="G32" s="25">
        <f t="shared" si="6"/>
        <v>128652</v>
      </c>
      <c r="H32" s="63">
        <f t="shared" si="4"/>
        <v>33.18296127210122</v>
      </c>
      <c r="I32" s="34"/>
    </row>
    <row r="33" spans="1:9" ht="15">
      <c r="A33" s="38" t="s">
        <v>28</v>
      </c>
      <c r="B33" s="24">
        <v>68915</v>
      </c>
      <c r="C33" s="7">
        <v>24461</v>
      </c>
      <c r="D33" s="46">
        <v>70199</v>
      </c>
      <c r="E33" s="7">
        <v>65634</v>
      </c>
      <c r="F33" s="24">
        <v>75334</v>
      </c>
      <c r="G33" s="7">
        <v>25778</v>
      </c>
      <c r="H33" s="63">
        <f t="shared" si="4"/>
        <v>34.218281254148195</v>
      </c>
      <c r="I33" s="34"/>
    </row>
    <row r="34" spans="1:9" ht="15">
      <c r="A34" s="38" t="s">
        <v>29</v>
      </c>
      <c r="B34" s="24">
        <v>289333</v>
      </c>
      <c r="C34" s="7">
        <v>90554</v>
      </c>
      <c r="D34" s="46">
        <v>279216</v>
      </c>
      <c r="E34" s="7">
        <v>273592</v>
      </c>
      <c r="F34" s="24">
        <v>294249</v>
      </c>
      <c r="G34" s="7">
        <v>98307</v>
      </c>
      <c r="H34" s="63">
        <f t="shared" si="4"/>
        <v>33.40945933546078</v>
      </c>
      <c r="I34" s="34"/>
    </row>
    <row r="35" spans="1:9" ht="15.75">
      <c r="A35" s="61" t="s">
        <v>57</v>
      </c>
      <c r="B35" s="24">
        <v>0</v>
      </c>
      <c r="C35" s="7">
        <v>0</v>
      </c>
      <c r="D35" s="46">
        <v>0</v>
      </c>
      <c r="E35" s="7">
        <v>0</v>
      </c>
      <c r="F35" s="24">
        <v>0</v>
      </c>
      <c r="G35" s="7">
        <v>0</v>
      </c>
      <c r="H35" s="63">
        <v>0</v>
      </c>
      <c r="I35" s="34"/>
    </row>
    <row r="36" spans="1:9" ht="30">
      <c r="A36" s="38" t="s">
        <v>30</v>
      </c>
      <c r="B36" s="24">
        <v>5872</v>
      </c>
      <c r="C36" s="7">
        <v>722</v>
      </c>
      <c r="D36" s="46">
        <v>7330</v>
      </c>
      <c r="E36" s="7">
        <v>7102</v>
      </c>
      <c r="F36" s="24">
        <v>6660</v>
      </c>
      <c r="G36" s="7">
        <v>853</v>
      </c>
      <c r="H36" s="63">
        <f t="shared" si="4"/>
        <v>12.807807807807809</v>
      </c>
      <c r="I36" s="34"/>
    </row>
    <row r="37" spans="1:9" ht="30">
      <c r="A37" s="38" t="s">
        <v>31</v>
      </c>
      <c r="B37" s="24">
        <v>11275</v>
      </c>
      <c r="C37" s="7">
        <v>3455</v>
      </c>
      <c r="D37" s="46">
        <v>13772</v>
      </c>
      <c r="E37" s="7">
        <v>13450</v>
      </c>
      <c r="F37" s="24">
        <v>11462</v>
      </c>
      <c r="G37" s="7">
        <v>3714</v>
      </c>
      <c r="H37" s="63">
        <f t="shared" si="4"/>
        <v>32.40272203803874</v>
      </c>
      <c r="I37" s="34"/>
    </row>
    <row r="38" spans="1:9" ht="33" customHeight="1">
      <c r="A38" s="39" t="s">
        <v>49</v>
      </c>
      <c r="B38" s="25">
        <f aca="true" t="shared" si="7" ref="B38:G38">B39+B40+B41</f>
        <v>53760</v>
      </c>
      <c r="C38" s="25">
        <f t="shared" si="7"/>
        <v>18276</v>
      </c>
      <c r="D38" s="12">
        <f t="shared" si="7"/>
        <v>54848</v>
      </c>
      <c r="E38" s="25">
        <f t="shared" si="7"/>
        <v>54425</v>
      </c>
      <c r="F38" s="25">
        <f t="shared" si="7"/>
        <v>57137</v>
      </c>
      <c r="G38" s="25">
        <f t="shared" si="7"/>
        <v>20857</v>
      </c>
      <c r="H38" s="63">
        <f t="shared" si="4"/>
        <v>36.503491607889806</v>
      </c>
      <c r="I38" s="34"/>
    </row>
    <row r="39" spans="1:9" ht="15">
      <c r="A39" s="38" t="s">
        <v>32</v>
      </c>
      <c r="B39" s="24">
        <v>51126</v>
      </c>
      <c r="C39" s="7">
        <v>17572</v>
      </c>
      <c r="D39" s="46">
        <v>52210</v>
      </c>
      <c r="E39" s="7">
        <v>51932</v>
      </c>
      <c r="F39" s="24">
        <v>54099</v>
      </c>
      <c r="G39" s="7">
        <v>19938</v>
      </c>
      <c r="H39" s="63">
        <f t="shared" si="4"/>
        <v>36.85465535407309</v>
      </c>
      <c r="I39" s="34"/>
    </row>
    <row r="40" spans="1:9" ht="15">
      <c r="A40" s="38" t="s">
        <v>33</v>
      </c>
      <c r="B40" s="24">
        <v>1334</v>
      </c>
      <c r="C40" s="7">
        <v>356</v>
      </c>
      <c r="D40" s="46">
        <v>1352</v>
      </c>
      <c r="E40" s="7">
        <v>1260</v>
      </c>
      <c r="F40" s="24">
        <v>1388</v>
      </c>
      <c r="G40" s="7">
        <v>483</v>
      </c>
      <c r="H40" s="63">
        <f t="shared" si="4"/>
        <v>34.79827089337176</v>
      </c>
      <c r="I40" s="34"/>
    </row>
    <row r="41" spans="1:9" ht="30">
      <c r="A41" s="38" t="s">
        <v>53</v>
      </c>
      <c r="B41" s="24">
        <v>1300</v>
      </c>
      <c r="C41" s="46">
        <v>348</v>
      </c>
      <c r="D41" s="46">
        <v>1286</v>
      </c>
      <c r="E41" s="46">
        <v>1233</v>
      </c>
      <c r="F41" s="24">
        <v>1650</v>
      </c>
      <c r="G41" s="46">
        <v>436</v>
      </c>
      <c r="H41" s="63">
        <f t="shared" si="4"/>
        <v>26.424242424242422</v>
      </c>
      <c r="I41" s="34"/>
    </row>
    <row r="42" spans="1:9" ht="19.5" customHeight="1">
      <c r="A42" s="39" t="s">
        <v>65</v>
      </c>
      <c r="B42" s="25">
        <f aca="true" t="shared" si="8" ref="B42:G42">B43</f>
        <v>265</v>
      </c>
      <c r="C42" s="25">
        <f t="shared" si="8"/>
        <v>0</v>
      </c>
      <c r="D42" s="12">
        <f>D43</f>
        <v>265</v>
      </c>
      <c r="E42" s="25">
        <f>E43</f>
        <v>265</v>
      </c>
      <c r="F42" s="25">
        <f t="shared" si="8"/>
        <v>273</v>
      </c>
      <c r="G42" s="25">
        <f t="shared" si="8"/>
        <v>0</v>
      </c>
      <c r="H42" s="63">
        <f t="shared" si="4"/>
        <v>0</v>
      </c>
      <c r="I42" s="34"/>
    </row>
    <row r="43" spans="1:9" ht="30.75" customHeight="1">
      <c r="A43" s="38" t="s">
        <v>66</v>
      </c>
      <c r="B43" s="24">
        <v>265</v>
      </c>
      <c r="C43" s="7">
        <v>0</v>
      </c>
      <c r="D43" s="46">
        <v>265</v>
      </c>
      <c r="E43" s="7">
        <v>265</v>
      </c>
      <c r="F43" s="24">
        <v>273</v>
      </c>
      <c r="G43" s="7">
        <v>0</v>
      </c>
      <c r="H43" s="63">
        <f t="shared" si="4"/>
        <v>0</v>
      </c>
      <c r="I43" s="34"/>
    </row>
    <row r="44" spans="1:9" ht="14.25">
      <c r="A44" s="39" t="s">
        <v>50</v>
      </c>
      <c r="B44" s="25">
        <f aca="true" t="shared" si="9" ref="B44:G44">B45+B46+B47</f>
        <v>10796</v>
      </c>
      <c r="C44" s="25">
        <f t="shared" si="9"/>
        <v>3200</v>
      </c>
      <c r="D44" s="12">
        <f t="shared" si="9"/>
        <v>19048</v>
      </c>
      <c r="E44" s="25">
        <f t="shared" si="9"/>
        <v>17915</v>
      </c>
      <c r="F44" s="25">
        <f t="shared" si="9"/>
        <v>11075</v>
      </c>
      <c r="G44" s="25">
        <f t="shared" si="9"/>
        <v>2524</v>
      </c>
      <c r="H44" s="63">
        <f t="shared" si="4"/>
        <v>22.790067720090292</v>
      </c>
      <c r="I44" s="34"/>
    </row>
    <row r="45" spans="1:9" ht="15">
      <c r="A45" s="38" t="s">
        <v>45</v>
      </c>
      <c r="B45" s="49">
        <v>2875</v>
      </c>
      <c r="C45" s="51">
        <v>309</v>
      </c>
      <c r="D45" s="20">
        <v>995</v>
      </c>
      <c r="E45" s="51">
        <v>995</v>
      </c>
      <c r="F45" s="49">
        <v>3016</v>
      </c>
      <c r="G45" s="51">
        <v>74</v>
      </c>
      <c r="H45" s="63">
        <f t="shared" si="4"/>
        <v>2.453580901856764</v>
      </c>
      <c r="I45" s="34"/>
    </row>
    <row r="46" spans="1:9" ht="15">
      <c r="A46" s="38" t="s">
        <v>34</v>
      </c>
      <c r="B46" s="24">
        <v>7921</v>
      </c>
      <c r="C46" s="7">
        <v>2891</v>
      </c>
      <c r="D46" s="46">
        <v>9359</v>
      </c>
      <c r="E46" s="7">
        <v>8226</v>
      </c>
      <c r="F46" s="24">
        <v>8059</v>
      </c>
      <c r="G46" s="7">
        <v>2450</v>
      </c>
      <c r="H46" s="63">
        <f t="shared" si="4"/>
        <v>30.40079414319394</v>
      </c>
      <c r="I46" s="34"/>
    </row>
    <row r="47" spans="1:9" ht="15">
      <c r="A47" s="40" t="s">
        <v>35</v>
      </c>
      <c r="B47" s="43">
        <v>0</v>
      </c>
      <c r="C47" s="41">
        <v>0</v>
      </c>
      <c r="D47" s="65">
        <v>8694</v>
      </c>
      <c r="E47" s="41">
        <v>8694</v>
      </c>
      <c r="F47" s="43">
        <v>0</v>
      </c>
      <c r="G47" s="41">
        <v>0</v>
      </c>
      <c r="H47" s="63">
        <v>0</v>
      </c>
      <c r="I47" s="34"/>
    </row>
    <row r="48" spans="1:9" ht="28.5">
      <c r="A48" s="62" t="s">
        <v>64</v>
      </c>
      <c r="B48" s="29">
        <f aca="true" t="shared" si="10" ref="B48:G48">B49</f>
        <v>8452</v>
      </c>
      <c r="C48" s="29">
        <f t="shared" si="10"/>
        <v>2898</v>
      </c>
      <c r="D48" s="66">
        <f t="shared" si="10"/>
        <v>9795</v>
      </c>
      <c r="E48" s="29">
        <f t="shared" si="10"/>
        <v>9795</v>
      </c>
      <c r="F48" s="29">
        <f t="shared" si="10"/>
        <v>14536</v>
      </c>
      <c r="G48" s="29">
        <f t="shared" si="10"/>
        <v>6718</v>
      </c>
      <c r="H48" s="63">
        <f t="shared" si="4"/>
        <v>46.21629058888278</v>
      </c>
      <c r="I48" s="34"/>
    </row>
    <row r="49" spans="1:9" ht="15.75" thickBot="1">
      <c r="A49" s="40" t="s">
        <v>54</v>
      </c>
      <c r="B49" s="43">
        <v>8452</v>
      </c>
      <c r="C49" s="41">
        <v>2898</v>
      </c>
      <c r="D49" s="65">
        <v>9795</v>
      </c>
      <c r="E49" s="41">
        <v>9795</v>
      </c>
      <c r="F49" s="43">
        <v>14536</v>
      </c>
      <c r="G49" s="41">
        <v>6718</v>
      </c>
      <c r="H49" s="63">
        <f t="shared" si="4"/>
        <v>46.21629058888278</v>
      </c>
      <c r="I49" s="34"/>
    </row>
    <row r="50" spans="1:9" ht="30" thickBot="1" thickTop="1">
      <c r="A50" s="84" t="s">
        <v>134</v>
      </c>
      <c r="B50" s="44">
        <v>0</v>
      </c>
      <c r="C50" s="44">
        <v>0</v>
      </c>
      <c r="D50" s="8">
        <v>0</v>
      </c>
      <c r="E50" s="8">
        <v>0</v>
      </c>
      <c r="F50" s="8">
        <v>53</v>
      </c>
      <c r="G50" s="8">
        <v>53</v>
      </c>
      <c r="H50" s="83">
        <f>G50/F50*100</f>
        <v>100</v>
      </c>
      <c r="I50" s="34"/>
    </row>
    <row r="51" spans="1:9" ht="15.75" thickBot="1" thickTop="1">
      <c r="A51" s="42" t="s">
        <v>38</v>
      </c>
      <c r="B51" s="44">
        <f>B7+B16+B17+B21+B26+B30+B32+B38+B42+B44+B48</f>
        <v>563567</v>
      </c>
      <c r="C51" s="44">
        <f>C48+C44+C42+C38+C32+C30+C26+C21+C17+C16+C7</f>
        <v>174690</v>
      </c>
      <c r="D51" s="50">
        <f>D7+D16+D17+D21+D26+D30+D32+D38+D42+D44+D48+D50</f>
        <v>606291</v>
      </c>
      <c r="E51" s="50">
        <f>E7+E16+E17+E21+E26+E30+E32+E38+E42+E44+E48+E50</f>
        <v>590832</v>
      </c>
      <c r="F51" s="44">
        <f>F7+F16+F17+F21+F26+F30+F32+F38+F42+F44+F48+F50</f>
        <v>585338</v>
      </c>
      <c r="G51" s="44">
        <f>G7+G16+G17+G21+G26+G30+G32+G38+G42+G44+G48+G50</f>
        <v>189770</v>
      </c>
      <c r="H51" s="63">
        <f t="shared" si="4"/>
        <v>32.42058434613847</v>
      </c>
      <c r="I51" s="34"/>
    </row>
    <row r="52" spans="2:9" ht="0.75" customHeight="1" thickTop="1">
      <c r="B52" s="34"/>
      <c r="C52" s="34"/>
      <c r="D52" s="76"/>
      <c r="E52" s="76"/>
      <c r="F52" s="34"/>
      <c r="G52" s="34"/>
      <c r="H52" s="34"/>
      <c r="I52" s="34"/>
    </row>
    <row r="53" spans="1:9" ht="15.75">
      <c r="A53" s="45" t="s">
        <v>40</v>
      </c>
      <c r="B53" s="45"/>
      <c r="C53" s="45"/>
      <c r="D53" s="74"/>
      <c r="E53" s="74"/>
      <c r="F53" s="45"/>
      <c r="G53" s="45"/>
      <c r="H53" s="34"/>
      <c r="I53" s="34"/>
    </row>
    <row r="54" spans="1:9" ht="15.75">
      <c r="A54" s="45" t="s">
        <v>41</v>
      </c>
      <c r="B54" s="45"/>
      <c r="C54" s="45"/>
      <c r="D54" s="45"/>
      <c r="E54" s="45"/>
      <c r="F54" s="45" t="s">
        <v>42</v>
      </c>
      <c r="G54" s="45"/>
      <c r="H54" s="34"/>
      <c r="I54" s="34"/>
    </row>
    <row r="55" spans="8:9" ht="12.75"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  <row r="88" spans="2:9" ht="12.75">
      <c r="B88" s="34"/>
      <c r="C88" s="34"/>
      <c r="D88" s="34"/>
      <c r="E88" s="34"/>
      <c r="F88" s="34"/>
      <c r="G88" s="34"/>
      <c r="H88" s="34"/>
      <c r="I88" s="34"/>
    </row>
  </sheetData>
  <sheetProtection/>
  <mergeCells count="3">
    <mergeCell ref="A2:H2"/>
    <mergeCell ref="A3:H3"/>
    <mergeCell ref="A4:H4"/>
  </mergeCells>
  <printOptions horizontalCentered="1"/>
  <pageMargins left="0.7874015748031497" right="0.3937007874015748" top="0.22" bottom="0.26" header="0.17" footer="0.24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9">
      <selection activeCell="F6" sqref="F6:F25"/>
    </sheetView>
  </sheetViews>
  <sheetFormatPr defaultColWidth="9.00390625" defaultRowHeight="12.75"/>
  <cols>
    <col min="1" max="1" width="25.125" style="1" customWidth="1"/>
    <col min="2" max="2" width="10.625" style="1" customWidth="1"/>
    <col min="3" max="5" width="9.125" style="1" customWidth="1"/>
    <col min="6" max="6" width="10.125" style="1" customWidth="1"/>
    <col min="7" max="7" width="9.75390625" style="1" customWidth="1"/>
    <col min="8" max="8" width="10.375" style="1" customWidth="1"/>
    <col min="9" max="16384" width="9.125" style="1" customWidth="1"/>
  </cols>
  <sheetData>
    <row r="1" spans="1:8" ht="18.75">
      <c r="A1" s="85" t="s">
        <v>16</v>
      </c>
      <c r="B1" s="85"/>
      <c r="C1" s="85"/>
      <c r="D1" s="85"/>
      <c r="E1" s="85"/>
      <c r="F1" s="85"/>
      <c r="G1" s="85"/>
      <c r="H1" s="85"/>
    </row>
    <row r="2" spans="1:8" ht="18.75">
      <c r="A2" s="85" t="s">
        <v>17</v>
      </c>
      <c r="B2" s="85"/>
      <c r="C2" s="85"/>
      <c r="D2" s="85"/>
      <c r="E2" s="85"/>
      <c r="F2" s="85"/>
      <c r="G2" s="85"/>
      <c r="H2" s="85"/>
    </row>
    <row r="3" spans="1:8" ht="19.5" thickBot="1">
      <c r="A3" s="85" t="s">
        <v>149</v>
      </c>
      <c r="B3" s="85"/>
      <c r="C3" s="85"/>
      <c r="D3" s="85"/>
      <c r="E3" s="85"/>
      <c r="F3" s="85"/>
      <c r="G3" s="85"/>
      <c r="H3" s="85"/>
    </row>
    <row r="4" ht="13.5" hidden="1" thickBot="1"/>
    <row r="5" spans="1:8" ht="60" customHeight="1" thickBot="1" thickTop="1">
      <c r="A5" s="5"/>
      <c r="B5" s="59" t="s">
        <v>93</v>
      </c>
      <c r="C5" s="60" t="s">
        <v>94</v>
      </c>
      <c r="D5" s="47" t="s">
        <v>128</v>
      </c>
      <c r="E5" s="48" t="s">
        <v>129</v>
      </c>
      <c r="F5" s="54" t="s">
        <v>150</v>
      </c>
      <c r="G5" s="56" t="s">
        <v>151</v>
      </c>
      <c r="H5" s="9" t="s">
        <v>0</v>
      </c>
    </row>
    <row r="6" spans="1:8" ht="16.5" thickTop="1">
      <c r="A6" s="14" t="s">
        <v>1</v>
      </c>
      <c r="B6" s="22">
        <f>B7+B8+B9+B10+B11+B12+B13</f>
        <v>154390</v>
      </c>
      <c r="C6" s="22">
        <f>C7+C8+C9+C10+C11+C12+C13</f>
        <v>64643</v>
      </c>
      <c r="D6" s="22">
        <f>D7+D8+D9+D10+D11+D12</f>
        <v>156938</v>
      </c>
      <c r="E6" s="22">
        <f>E7+E8+E9+E10+E11+E12</f>
        <v>173239</v>
      </c>
      <c r="F6" s="22">
        <f>F7+F8+F9+F10+F11+F12+F13</f>
        <v>161787</v>
      </c>
      <c r="G6" s="22">
        <f>G7+G8+G9+G10+G11+G12+G13</f>
        <v>60728</v>
      </c>
      <c r="H6" s="23">
        <f aca="true" t="shared" si="0" ref="H6:H12">ROUND(G6/F6*100,1)</f>
        <v>37.5</v>
      </c>
    </row>
    <row r="7" spans="1:8" ht="31.5">
      <c r="A7" s="15" t="s">
        <v>2</v>
      </c>
      <c r="B7" s="57">
        <v>120000</v>
      </c>
      <c r="C7" s="58">
        <v>46403</v>
      </c>
      <c r="D7" s="57">
        <v>120129</v>
      </c>
      <c r="E7" s="58">
        <v>126002</v>
      </c>
      <c r="F7" s="57">
        <v>123500</v>
      </c>
      <c r="G7" s="58">
        <v>43953</v>
      </c>
      <c r="H7" s="26">
        <f t="shared" si="0"/>
        <v>35.6</v>
      </c>
    </row>
    <row r="8" spans="1:8" ht="15.75">
      <c r="A8" s="15" t="s">
        <v>67</v>
      </c>
      <c r="B8" s="57">
        <v>15939</v>
      </c>
      <c r="C8" s="58">
        <v>9492</v>
      </c>
      <c r="D8" s="57">
        <v>15939</v>
      </c>
      <c r="E8" s="58">
        <v>25901</v>
      </c>
      <c r="F8" s="57">
        <v>17700</v>
      </c>
      <c r="G8" s="58">
        <v>7508</v>
      </c>
      <c r="H8" s="26">
        <f t="shared" si="0"/>
        <v>42.4</v>
      </c>
    </row>
    <row r="9" spans="1:8" ht="31.5">
      <c r="A9" s="15" t="s">
        <v>3</v>
      </c>
      <c r="B9" s="57">
        <v>5349</v>
      </c>
      <c r="C9" s="58">
        <v>2821</v>
      </c>
      <c r="D9" s="57">
        <v>5796</v>
      </c>
      <c r="E9" s="58">
        <v>5996</v>
      </c>
      <c r="F9" s="57">
        <v>5774</v>
      </c>
      <c r="G9" s="58">
        <v>3033</v>
      </c>
      <c r="H9" s="26">
        <f t="shared" si="0"/>
        <v>52.5</v>
      </c>
    </row>
    <row r="10" spans="1:8" ht="31.5">
      <c r="A10" s="15" t="s">
        <v>4</v>
      </c>
      <c r="B10" s="57">
        <v>1807</v>
      </c>
      <c r="C10" s="58">
        <v>10</v>
      </c>
      <c r="D10" s="57">
        <v>1932</v>
      </c>
      <c r="E10" s="58">
        <v>2006</v>
      </c>
      <c r="F10" s="57">
        <v>2070</v>
      </c>
      <c r="G10" s="58">
        <v>72</v>
      </c>
      <c r="H10" s="26">
        <f t="shared" si="0"/>
        <v>3.5</v>
      </c>
    </row>
    <row r="11" spans="1:8" ht="15.75">
      <c r="A11" s="15" t="s">
        <v>5</v>
      </c>
      <c r="B11" s="57">
        <v>10687</v>
      </c>
      <c r="C11" s="58">
        <v>5526</v>
      </c>
      <c r="D11" s="57">
        <v>12278</v>
      </c>
      <c r="E11" s="58">
        <v>12280</v>
      </c>
      <c r="F11" s="57">
        <v>11800</v>
      </c>
      <c r="G11" s="58">
        <v>5900</v>
      </c>
      <c r="H11" s="26">
        <f t="shared" si="0"/>
        <v>50</v>
      </c>
    </row>
    <row r="12" spans="1:8" ht="15.75">
      <c r="A12" s="15" t="s">
        <v>6</v>
      </c>
      <c r="B12" s="57">
        <v>608</v>
      </c>
      <c r="C12" s="58">
        <v>391</v>
      </c>
      <c r="D12" s="57">
        <v>864</v>
      </c>
      <c r="E12" s="58">
        <v>1054</v>
      </c>
      <c r="F12" s="57">
        <v>943</v>
      </c>
      <c r="G12" s="58">
        <v>262</v>
      </c>
      <c r="H12" s="26">
        <f t="shared" si="0"/>
        <v>27.8</v>
      </c>
    </row>
    <row r="13" spans="1:8" ht="47.25">
      <c r="A13" s="15" t="s">
        <v>7</v>
      </c>
      <c r="B13" s="24">
        <v>0</v>
      </c>
      <c r="C13" s="7">
        <v>0</v>
      </c>
      <c r="D13" s="49">
        <v>0</v>
      </c>
      <c r="E13" s="49">
        <v>0</v>
      </c>
      <c r="F13" s="24">
        <v>0</v>
      </c>
      <c r="G13" s="7">
        <v>0</v>
      </c>
      <c r="H13" s="28" t="s">
        <v>8</v>
      </c>
    </row>
    <row r="14" spans="1:8" ht="31.5">
      <c r="A14" s="16" t="s">
        <v>9</v>
      </c>
      <c r="B14" s="25">
        <f aca="true" t="shared" si="1" ref="B14:G14">B15+B16+B17+B18+B19+B20</f>
        <v>6513</v>
      </c>
      <c r="C14" s="25">
        <f t="shared" si="1"/>
        <v>4865</v>
      </c>
      <c r="D14" s="25">
        <f t="shared" si="1"/>
        <v>16283</v>
      </c>
      <c r="E14" s="25">
        <f t="shared" si="1"/>
        <v>17249</v>
      </c>
      <c r="F14" s="25">
        <f t="shared" si="1"/>
        <v>7435</v>
      </c>
      <c r="G14" s="25">
        <f t="shared" si="1"/>
        <v>5343</v>
      </c>
      <c r="H14" s="26">
        <f aca="true" t="shared" si="2" ref="H14:H22">ROUND(G14/F14*100,1)</f>
        <v>71.9</v>
      </c>
    </row>
    <row r="15" spans="1:8" ht="47.25" customHeight="1">
      <c r="A15" s="17" t="s">
        <v>10</v>
      </c>
      <c r="B15" s="24">
        <v>2296</v>
      </c>
      <c r="C15" s="7">
        <v>1195</v>
      </c>
      <c r="D15" s="24">
        <v>2689</v>
      </c>
      <c r="E15" s="7">
        <v>2873</v>
      </c>
      <c r="F15" s="24">
        <v>2487</v>
      </c>
      <c r="G15" s="7">
        <v>1033</v>
      </c>
      <c r="H15" s="26">
        <f t="shared" si="2"/>
        <v>41.5</v>
      </c>
    </row>
    <row r="16" spans="1:8" ht="48" customHeight="1">
      <c r="A16" s="15" t="s">
        <v>11</v>
      </c>
      <c r="B16" s="57">
        <v>227</v>
      </c>
      <c r="C16" s="58">
        <v>224</v>
      </c>
      <c r="D16" s="57">
        <v>385</v>
      </c>
      <c r="E16" s="58">
        <v>503</v>
      </c>
      <c r="F16" s="57">
        <v>489</v>
      </c>
      <c r="G16" s="58">
        <v>38</v>
      </c>
      <c r="H16" s="26">
        <f t="shared" si="2"/>
        <v>7.8</v>
      </c>
    </row>
    <row r="17" spans="1:8" ht="47.25">
      <c r="A17" s="15" t="s">
        <v>44</v>
      </c>
      <c r="B17" s="57">
        <v>191</v>
      </c>
      <c r="C17" s="58">
        <v>216</v>
      </c>
      <c r="D17" s="57">
        <v>760</v>
      </c>
      <c r="E17" s="58">
        <v>797</v>
      </c>
      <c r="F17" s="57">
        <v>138</v>
      </c>
      <c r="G17" s="58">
        <v>277</v>
      </c>
      <c r="H17" s="26">
        <f t="shared" si="2"/>
        <v>200.7</v>
      </c>
    </row>
    <row r="18" spans="1:8" ht="15.75">
      <c r="A18" s="15" t="s">
        <v>12</v>
      </c>
      <c r="B18" s="57">
        <v>1000</v>
      </c>
      <c r="C18" s="58">
        <v>292</v>
      </c>
      <c r="D18" s="57">
        <v>1088</v>
      </c>
      <c r="E18" s="58">
        <v>1262</v>
      </c>
      <c r="F18" s="57">
        <v>860</v>
      </c>
      <c r="G18" s="58">
        <v>471</v>
      </c>
      <c r="H18" s="26">
        <f t="shared" si="2"/>
        <v>54.8</v>
      </c>
    </row>
    <row r="19" spans="1:8" ht="63">
      <c r="A19" s="15" t="s">
        <v>62</v>
      </c>
      <c r="B19" s="57">
        <v>0</v>
      </c>
      <c r="C19" s="58">
        <v>26</v>
      </c>
      <c r="D19" s="57">
        <v>6295</v>
      </c>
      <c r="E19" s="58">
        <v>6708</v>
      </c>
      <c r="F19" s="57">
        <v>0</v>
      </c>
      <c r="G19" s="58">
        <v>36</v>
      </c>
      <c r="H19" s="26">
        <v>0</v>
      </c>
    </row>
    <row r="20" spans="1:8" ht="31.5">
      <c r="A20" s="15" t="s">
        <v>13</v>
      </c>
      <c r="B20" s="24">
        <v>2799</v>
      </c>
      <c r="C20" s="7">
        <v>2912</v>
      </c>
      <c r="D20" s="24">
        <v>5066</v>
      </c>
      <c r="E20" s="7">
        <v>5106</v>
      </c>
      <c r="F20" s="24">
        <v>3461</v>
      </c>
      <c r="G20" s="7">
        <v>3488</v>
      </c>
      <c r="H20" s="26">
        <f t="shared" si="2"/>
        <v>100.8</v>
      </c>
    </row>
    <row r="21" spans="1:8" ht="31.5">
      <c r="A21" s="16" t="s">
        <v>14</v>
      </c>
      <c r="B21" s="32">
        <f aca="true" t="shared" si="3" ref="B21:G21">B14+B6</f>
        <v>160903</v>
      </c>
      <c r="C21" s="32">
        <f t="shared" si="3"/>
        <v>69508</v>
      </c>
      <c r="D21" s="21">
        <f t="shared" si="3"/>
        <v>173221</v>
      </c>
      <c r="E21" s="32">
        <f t="shared" si="3"/>
        <v>190488</v>
      </c>
      <c r="F21" s="32">
        <f t="shared" si="3"/>
        <v>169222</v>
      </c>
      <c r="G21" s="32">
        <f t="shared" si="3"/>
        <v>66071</v>
      </c>
      <c r="H21" s="26">
        <f t="shared" si="2"/>
        <v>39</v>
      </c>
    </row>
    <row r="22" spans="1:8" ht="31.5">
      <c r="A22" s="18" t="s">
        <v>55</v>
      </c>
      <c r="B22" s="29">
        <v>390249</v>
      </c>
      <c r="C22" s="52">
        <v>212599</v>
      </c>
      <c r="D22" s="29">
        <v>406427</v>
      </c>
      <c r="E22" s="52">
        <v>406337</v>
      </c>
      <c r="F22" s="29">
        <v>432070</v>
      </c>
      <c r="G22" s="52">
        <v>196406</v>
      </c>
      <c r="H22" s="33">
        <f t="shared" si="2"/>
        <v>45.5</v>
      </c>
    </row>
    <row r="23" spans="1:8" ht="31.5">
      <c r="A23" s="18" t="s">
        <v>103</v>
      </c>
      <c r="B23" s="29">
        <v>0</v>
      </c>
      <c r="C23" s="52">
        <v>0</v>
      </c>
      <c r="D23" s="66">
        <v>66</v>
      </c>
      <c r="E23" s="52">
        <v>66</v>
      </c>
      <c r="F23" s="29">
        <v>0</v>
      </c>
      <c r="G23" s="52">
        <v>0</v>
      </c>
      <c r="H23" s="33">
        <v>0</v>
      </c>
    </row>
    <row r="24" spans="1:8" ht="48" thickBot="1">
      <c r="A24" s="16" t="s">
        <v>56</v>
      </c>
      <c r="B24" s="27">
        <v>0</v>
      </c>
      <c r="C24" s="8">
        <v>-76</v>
      </c>
      <c r="D24" s="13">
        <v>-76</v>
      </c>
      <c r="E24" s="8">
        <v>-386</v>
      </c>
      <c r="F24" s="27">
        <v>0</v>
      </c>
      <c r="G24" s="8">
        <v>-368</v>
      </c>
      <c r="H24" s="28" t="s">
        <v>8</v>
      </c>
    </row>
    <row r="25" spans="1:8" ht="28.5" customHeight="1" thickBot="1" thickTop="1">
      <c r="A25" s="6" t="s">
        <v>15</v>
      </c>
      <c r="B25" s="30">
        <f>B21+B22</f>
        <v>551152</v>
      </c>
      <c r="C25" s="30">
        <f>C21+C22+C24</f>
        <v>282031</v>
      </c>
      <c r="D25" s="68">
        <f>D21+D22+D23+D24</f>
        <v>579638</v>
      </c>
      <c r="E25" s="30">
        <f>E21+E23+E22+E24</f>
        <v>596505</v>
      </c>
      <c r="F25" s="30">
        <f>F21+F22</f>
        <v>601292</v>
      </c>
      <c r="G25" s="30">
        <f>G21+G22+G24</f>
        <v>262109</v>
      </c>
      <c r="H25" s="19">
        <f>ROUND(G25/F25*100,1)</f>
        <v>43.6</v>
      </c>
    </row>
    <row r="26" spans="1:8" ht="28.5" customHeight="1" hidden="1" thickTop="1">
      <c r="A26" s="2"/>
      <c r="B26" s="3"/>
      <c r="C26" s="3"/>
      <c r="D26" s="3"/>
      <c r="E26" s="3"/>
      <c r="F26" s="3"/>
      <c r="G26" s="3"/>
      <c r="H26" s="3"/>
    </row>
    <row r="27" spans="1:8" ht="16.5" thickTop="1">
      <c r="A27" s="45" t="s">
        <v>40</v>
      </c>
      <c r="B27" s="45"/>
      <c r="C27" s="45"/>
      <c r="D27" s="45"/>
      <c r="E27" s="45"/>
      <c r="F27" s="45"/>
      <c r="G27" s="45"/>
      <c r="H27" s="4"/>
    </row>
    <row r="28" spans="1:8" ht="15.75">
      <c r="A28" s="45" t="s">
        <v>41</v>
      </c>
      <c r="B28" s="45"/>
      <c r="C28" s="45"/>
      <c r="D28" s="45"/>
      <c r="E28" s="45"/>
      <c r="F28" s="45" t="s">
        <v>42</v>
      </c>
      <c r="G28" s="45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</sheetData>
  <sheetProtection/>
  <mergeCells count="3">
    <mergeCell ref="A1:H1"/>
    <mergeCell ref="A2:H2"/>
    <mergeCell ref="A3:H3"/>
  </mergeCells>
  <printOptions horizontalCentered="1"/>
  <pageMargins left="0.5511811023622047" right="0.4330708661417323" top="0.35433070866141736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alke-nii</dc:creator>
  <cp:keywords/>
  <dc:description/>
  <cp:lastModifiedBy>Work</cp:lastModifiedBy>
  <cp:lastPrinted>2017-10-09T08:24:55Z</cp:lastPrinted>
  <dcterms:created xsi:type="dcterms:W3CDTF">2009-09-08T15:59:57Z</dcterms:created>
  <dcterms:modified xsi:type="dcterms:W3CDTF">2017-10-09T08:26:12Z</dcterms:modified>
  <cp:category/>
  <cp:version/>
  <cp:contentType/>
  <cp:contentStatus/>
</cp:coreProperties>
</file>